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53222"/>
  <mc:AlternateContent xmlns:mc="http://schemas.openxmlformats.org/markup-compatibility/2006">
    <mc:Choice Requires="x15">
      <x15ac:absPath xmlns:x15ac="http://schemas.microsoft.com/office/spreadsheetml/2010/11/ac" url="C:\Users\Messemer\Documents\aktuelle Projekte\brotkruemel_de\Rezepturen für Website\12. Weizenbrötchten über Nacht\"/>
    </mc:Choice>
  </mc:AlternateContent>
  <bookViews>
    <workbookView xWindow="2040" yWindow="0" windowWidth="19200" windowHeight="10770"/>
  </bookViews>
  <sheets>
    <sheet name="Rezeptur" sheetId="1" r:id="rId1"/>
  </sheets>
  <definedNames>
    <definedName name="EM">Rezeptur!$B$6</definedName>
    <definedName name="Print_Area" localSheetId="0">Rezeptur!$G$8:$M$42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1" i="1" l="1"/>
  <c r="H40" i="1"/>
  <c r="Y38" i="1"/>
  <c r="W38" i="1" s="1"/>
  <c r="U38" i="1" s="1"/>
  <c r="S38" i="1" s="1"/>
  <c r="Q38" i="1" s="1"/>
  <c r="X38" i="1"/>
  <c r="V38" i="1" s="1"/>
  <c r="T38" i="1" s="1"/>
  <c r="R38" i="1" s="1"/>
  <c r="S37" i="1"/>
  <c r="R37" i="1"/>
  <c r="S36" i="1"/>
  <c r="R36" i="1"/>
  <c r="S35" i="1"/>
  <c r="R35" i="1"/>
  <c r="S34" i="1"/>
  <c r="R34" i="1"/>
  <c r="S33" i="1"/>
  <c r="R33" i="1"/>
  <c r="S32" i="1"/>
  <c r="R32" i="1"/>
  <c r="S31" i="1"/>
  <c r="R31" i="1"/>
  <c r="S30" i="1"/>
  <c r="R30" i="1"/>
  <c r="S29" i="1"/>
  <c r="R29" i="1"/>
  <c r="S28" i="1"/>
  <c r="R28" i="1"/>
  <c r="S27" i="1"/>
  <c r="R27" i="1"/>
  <c r="S26" i="1"/>
  <c r="R26" i="1"/>
  <c r="S25" i="1"/>
  <c r="R25" i="1"/>
  <c r="S24" i="1"/>
  <c r="R24" i="1"/>
  <c r="S23" i="1"/>
  <c r="R23" i="1"/>
  <c r="S22" i="1"/>
  <c r="R22" i="1"/>
  <c r="S21" i="1"/>
  <c r="R21" i="1"/>
  <c r="S20" i="1"/>
  <c r="R20" i="1"/>
  <c r="S19" i="1"/>
  <c r="R19" i="1"/>
  <c r="S18" i="1"/>
  <c r="R18" i="1"/>
  <c r="S17" i="1"/>
  <c r="R17" i="1"/>
  <c r="S16" i="1"/>
  <c r="R16" i="1"/>
  <c r="S15" i="1"/>
  <c r="R15" i="1"/>
  <c r="S14" i="1"/>
  <c r="R14" i="1"/>
  <c r="R40" i="1" l="1"/>
  <c r="J18" i="1" s="1"/>
  <c r="S40" i="1"/>
  <c r="D40" i="1" s="1"/>
  <c r="J40" i="1" s="1"/>
  <c r="J20" i="1" l="1"/>
  <c r="J19" i="1"/>
  <c r="J14" i="1"/>
  <c r="J21" i="1"/>
  <c r="J37" i="1"/>
  <c r="J29" i="1"/>
  <c r="J28" i="1"/>
  <c r="J31" i="1"/>
  <c r="J24" i="1"/>
  <c r="J36" i="1"/>
  <c r="J22" i="1"/>
  <c r="J30" i="1"/>
  <c r="J17" i="1"/>
  <c r="J27" i="1"/>
  <c r="J25" i="1"/>
  <c r="J35" i="1"/>
  <c r="J26" i="1"/>
  <c r="J16" i="1"/>
  <c r="J32" i="1"/>
  <c r="J33" i="1"/>
  <c r="J15" i="1"/>
  <c r="J34" i="1"/>
  <c r="J23" i="1"/>
</calcChain>
</file>

<file path=xl/sharedStrings.xml><?xml version="1.0" encoding="utf-8"?>
<sst xmlns="http://schemas.openxmlformats.org/spreadsheetml/2006/main" count="28" uniqueCount="21">
  <si>
    <t xml:space="preserve"> </t>
  </si>
  <si>
    <t>Eingabemodus (X im Feld eintragen, vor dem Ausdruck rausnehmen)</t>
  </si>
  <si>
    <t>X</t>
  </si>
  <si>
    <t>Vorprodukt-
Steuerung</t>
  </si>
  <si>
    <t>Menge</t>
  </si>
  <si>
    <r>
      <t xml:space="preserve">Funktionsweise der Tabelle </t>
    </r>
    <r>
      <rPr>
        <sz val="11"/>
        <color rgb="FF993300"/>
        <rFont val="Lato"/>
        <family val="2"/>
      </rPr>
      <t>(bitte zumindest 1x lesen)</t>
    </r>
  </si>
  <si>
    <t xml:space="preserve">Die Tabelle dient dazu Rezepturen bequem und auf benötigte Mengen umrechnen zu können.
Um zu sehen welche Felder ausgefüllt werden, schreiben Sie in die Zelle B6 (Eingabemodus) ein "x". Sodann werden alle Eingabefelder gelb markiert. Vor dem Ausdruck nimmt man das "X" wieder raus, so dass der Ausdruck einen komplett weißen Hintergrund hat.
- In Spalte D werden die Mengen der einzelnen Rostoffe eingetragen
- Spalte H enthält die Bezeichnungen der einzelnen Rohstoffe
- In Spalte I können Sie eine Einheit auswählen. Bedenken Sie, dass Sie Rezepturen, in denen auch die Einheit "Stück" vorkommt, nicht auf ein bestimmtes Gewicht gerechnet werden können.
- Spalte B bietet die Möglichkeit die Zutaten zu verschachteln. Der Buchstabe "o" steht für einen Oberbegriff (z.B. Sauerteig), "u" für die Unterzutat erster Ebene (z.B. Roggenmehl, Wasser, Anstellgut). Wollen Sie noch weiter verschachteln, verwenden Sie "o2" und "u2".
- Im großen Feld können Sie die Informationen zur Herstellungsweise hinterlegen. Zeilenumbrüche machen Sie dort mit "Alt" + "Return".
</t>
  </si>
  <si>
    <t>Multiplikator (wie oft soll die Rezeptur hergestellt werden)
z.B. "2,0  x" Grundrezeptur oder "4,0 x" Brote á 570 g</t>
  </si>
  <si>
    <t>Multiplikationsbasis (soll die Grundrezeptur oder eine bestimmte Rezepturmenge (z.B. 570g) zum Berechnen genutzt werden)</t>
  </si>
  <si>
    <t>kg</t>
  </si>
  <si>
    <t>Hefe</t>
  </si>
  <si>
    <t>Salz</t>
  </si>
  <si>
    <t>Weizenmehl Type 550</t>
  </si>
  <si>
    <t>Universal-Back oder Dinkelkraft</t>
  </si>
  <si>
    <t>Pflanzenöl oder Butter</t>
  </si>
  <si>
    <t>Weizenbrötchen - Teigführung über Nacht</t>
  </si>
  <si>
    <t>Dinkelvollkornextrudat</t>
  </si>
  <si>
    <t>Flohsamenschalen</t>
  </si>
  <si>
    <r>
      <rPr>
        <b/>
        <sz val="11"/>
        <color theme="1"/>
        <rFont val="Lato"/>
      </rPr>
      <t xml:space="preserve">Teigherstellung: </t>
    </r>
    <r>
      <rPr>
        <sz val="11"/>
        <color theme="1"/>
        <rFont val="Lato"/>
      </rPr>
      <t xml:space="preserve">
Alle Zutaten vermischen und verkneten.
</t>
    </r>
    <r>
      <rPr>
        <b/>
        <sz val="11"/>
        <color theme="1"/>
        <rFont val="Lato"/>
      </rPr>
      <t>Knetzeit:</t>
    </r>
    <r>
      <rPr>
        <sz val="11"/>
        <color theme="1"/>
        <rFont val="Lato"/>
      </rPr>
      <t xml:space="preserve"> ca. 10 Min. 
</t>
    </r>
    <r>
      <rPr>
        <b/>
        <sz val="11"/>
        <color theme="1"/>
        <rFont val="Lato"/>
      </rPr>
      <t>Teigtemperatur</t>
    </r>
    <r>
      <rPr>
        <sz val="11"/>
        <color theme="1"/>
        <rFont val="Lato"/>
      </rPr>
      <t xml:space="preserve">: ca. 24-25°C wären optimal
</t>
    </r>
    <r>
      <rPr>
        <b/>
        <sz val="11"/>
        <color theme="1"/>
        <rFont val="Lato"/>
      </rPr>
      <t>Teigruhe:</t>
    </r>
    <r>
      <rPr>
        <sz val="11"/>
        <color theme="1"/>
        <rFont val="Lato"/>
      </rPr>
      <t xml:space="preserve"> 15-20 Min. - danach den Teig 1-2x aufziehen/falten, in eine leicht geölte Box/Schüssel/Wanne legen und kühlstellen, ca. 7-8°C 
</t>
    </r>
    <r>
      <rPr>
        <b/>
        <sz val="11"/>
        <color theme="1"/>
        <rFont val="Lato"/>
      </rPr>
      <t>Kühle Reifezeit:</t>
    </r>
    <r>
      <rPr>
        <sz val="11"/>
        <color theme="1"/>
        <rFont val="Lato"/>
      </rPr>
      <t xml:space="preserve"> 12-36 Std. - dann den Teig aus der Kühlung nehmen, ca. 1-2 Std. akklimatisieren lassen, 1x aufziehen/falten, nochmals ca. 20 Min. ruhen lassen. 
</t>
    </r>
    <r>
      <rPr>
        <b/>
        <sz val="11"/>
        <color theme="1"/>
        <rFont val="Lato"/>
      </rPr>
      <t xml:space="preserve">Aufarbeitung: </t>
    </r>
    <r>
      <rPr>
        <sz val="11"/>
        <color theme="1"/>
        <rFont val="Lato"/>
      </rPr>
      <t xml:space="preserve">Teig in ca. 90 g schwere Stücke teilen. 
</t>
    </r>
    <r>
      <rPr>
        <b/>
        <sz val="11"/>
        <color theme="1"/>
        <rFont val="Lato"/>
      </rPr>
      <t>Version 1:</t>
    </r>
    <r>
      <rPr>
        <sz val="11"/>
        <color theme="1"/>
        <rFont val="Lato"/>
      </rPr>
      <t xml:space="preserve"> Teiglinge rundschleifen und mit der Oberseite nach unten auf ein leicht bemehltes Tuch legen. Vor dem Backen umdrehen und einschneiden.
</t>
    </r>
    <r>
      <rPr>
        <b/>
        <sz val="11"/>
        <color theme="1"/>
        <rFont val="Lato"/>
      </rPr>
      <t>Version 2:</t>
    </r>
    <r>
      <rPr>
        <sz val="11"/>
        <color theme="1"/>
        <rFont val="Lato"/>
      </rPr>
      <t xml:space="preserve"> Teiglinge rund schleifen ca. 5-10 Min entspannen lassen (Zwischengare), dann in die gewünschte Form bringen (Knüppel, Knoten, Zöpfe o. ä.) und mit der Oberseite nach unten auf ein leicht bemehltes Tuch legen. Vor dem Backen umdrehen.
</t>
    </r>
    <r>
      <rPr>
        <b/>
        <sz val="11"/>
        <color theme="1"/>
        <rFont val="Lato"/>
      </rPr>
      <t>Stückgare:</t>
    </r>
    <r>
      <rPr>
        <sz val="11"/>
        <color theme="1"/>
        <rFont val="Lato"/>
      </rPr>
      <t xml:space="preserve"> ca. 30-40 Min. abgedeckt gehen lassen bis sich die Teiglinge sichtbar vergrößert haben, im Idealfall haben sie sich 
verdoppelt.
</t>
    </r>
    <r>
      <rPr>
        <b/>
        <sz val="11"/>
        <color theme="1"/>
        <rFont val="Lato"/>
      </rPr>
      <t>Backen:</t>
    </r>
    <r>
      <rPr>
        <sz val="11"/>
        <color theme="1"/>
        <rFont val="Lato"/>
      </rPr>
      <t xml:space="preserve"> Backofen mit Backblech vorheizen auf 230-240°C. die gut aufgegangenen Teiglinge auf vorgeheiztes Backblech legen und mit Schwaden anbacken. 
Nach ca. 15 Min. Schwaden ablassen (Ofentüre kurz öffnen). 
Für eine bessere Krustenbildung evtl. die letzten 5 Min, mit Umluft und leicht geöffneter Ofentür zu Ende backen. 
</t>
    </r>
    <r>
      <rPr>
        <b/>
        <sz val="11"/>
        <color theme="1"/>
        <rFont val="Lato"/>
      </rPr>
      <t>Backzeit gesamt:</t>
    </r>
    <r>
      <rPr>
        <sz val="11"/>
        <color theme="1"/>
        <rFont val="Lato"/>
      </rPr>
      <t xml:space="preserve"> ca. 20 Min.
</t>
    </r>
  </si>
  <si>
    <t>Wasser ca.</t>
  </si>
  <si>
    <t>Grundrezeptur ergibt 18 Brötchen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</si>
</sst>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quot; x&quot;"/>
    <numFmt numFmtId="165" formatCode="0.000&quot; kg&quot;"/>
    <numFmt numFmtId="166" formatCode="0.000"/>
    <numFmt numFmtId="167" formatCode="0.000&quot; kg &quot;"/>
    <numFmt numFmtId="168" formatCode="d/m/yyyy\ \ \ h:mm;@"/>
    <numFmt numFmtId="169" formatCode="0.0000"/>
  </numFmts>
  <fonts count="25" x14ac:knownFonts="1">
    <font>
      <sz val="11"/>
      <color theme="1"/>
      <name val="Calibri"/>
      <family val="2"/>
      <scheme val="minor"/>
    </font>
    <font>
      <sz val="11"/>
      <color theme="1"/>
      <name val="Lato"/>
      <family val="2"/>
    </font>
    <font>
      <sz val="26"/>
      <color rgb="FF993300"/>
      <name val="Lato"/>
      <family val="2"/>
    </font>
    <font>
      <b/>
      <sz val="18"/>
      <name val="Lato"/>
      <family val="2"/>
    </font>
    <font>
      <sz val="10"/>
      <color rgb="FF993300"/>
      <name val="Lato"/>
      <family val="2"/>
    </font>
    <font>
      <sz val="14"/>
      <name val="Lato"/>
      <family val="2"/>
    </font>
    <font>
      <b/>
      <sz val="16"/>
      <name val="Lato"/>
      <family val="2"/>
    </font>
    <font>
      <sz val="10"/>
      <name val="Lato"/>
      <family val="2"/>
    </font>
    <font>
      <b/>
      <sz val="18"/>
      <color rgb="FF993300"/>
      <name val="Lato"/>
      <family val="2"/>
    </font>
    <font>
      <sz val="11"/>
      <name val="Lato"/>
      <family val="2"/>
    </font>
    <font>
      <b/>
      <sz val="18"/>
      <color theme="1"/>
      <name val="Lato"/>
      <family val="2"/>
    </font>
    <font>
      <b/>
      <sz val="22"/>
      <color theme="5" tint="-0.499984740745262"/>
      <name val="Lato"/>
      <family val="2"/>
    </font>
    <font>
      <sz val="9"/>
      <color theme="1"/>
      <name val="Lato"/>
      <family val="2"/>
    </font>
    <font>
      <sz val="12"/>
      <color theme="1"/>
      <name val="Lato"/>
      <family val="2"/>
    </font>
    <font>
      <b/>
      <sz val="14"/>
      <name val="Lato"/>
      <family val="2"/>
    </font>
    <font>
      <b/>
      <sz val="10"/>
      <color indexed="42"/>
      <name val="Lato"/>
      <family val="2"/>
    </font>
    <font>
      <b/>
      <sz val="11"/>
      <name val="Lato"/>
      <family val="2"/>
    </font>
    <font>
      <b/>
      <sz val="10"/>
      <name val="Lato"/>
      <family val="2"/>
    </font>
    <font>
      <sz val="11"/>
      <color rgb="FF993300"/>
      <name val="Lato"/>
      <family val="2"/>
    </font>
    <font>
      <b/>
      <sz val="12"/>
      <name val="Lato"/>
      <family val="2"/>
    </font>
    <font>
      <sz val="16"/>
      <color rgb="FF993300"/>
      <name val="Lato"/>
      <family val="2"/>
    </font>
    <font>
      <u/>
      <sz val="11"/>
      <color theme="10"/>
      <name val="Calibri"/>
      <family val="2"/>
      <scheme val="minor"/>
    </font>
    <font>
      <u/>
      <sz val="14"/>
      <color rgb="FF993300"/>
      <name val="Calibri"/>
      <family val="2"/>
      <scheme val="minor"/>
    </font>
    <font>
      <b/>
      <sz val="11"/>
      <color theme="1"/>
      <name val="Lato"/>
    </font>
    <font>
      <sz val="11"/>
      <color theme="1"/>
      <name val="Lato"/>
    </font>
  </fonts>
  <fills count="7">
    <fill>
      <patternFill patternType="none"/>
    </fill>
    <fill>
      <patternFill patternType="gray125"/>
    </fill>
    <fill>
      <patternFill patternType="solid">
        <fgColor indexed="47"/>
        <bgColor indexed="64"/>
      </patternFill>
    </fill>
    <fill>
      <patternFill patternType="solid">
        <fgColor theme="7" tint="0.79998168889431442"/>
        <bgColor indexed="64"/>
      </patternFill>
    </fill>
    <fill>
      <patternFill patternType="solid">
        <fgColor theme="5" tint="-0.499984740745262"/>
        <bgColor indexed="64"/>
      </patternFill>
    </fill>
    <fill>
      <patternFill patternType="solid">
        <fgColor theme="0"/>
        <bgColor indexed="64"/>
      </patternFill>
    </fill>
    <fill>
      <patternFill patternType="solid">
        <fgColor indexed="9"/>
        <bgColor indexed="64"/>
      </patternFill>
    </fill>
  </fills>
  <borders count="22">
    <border>
      <left/>
      <right/>
      <top/>
      <bottom/>
      <diagonal/>
    </border>
    <border>
      <left style="medium">
        <color theme="5" tint="-0.499984740745262"/>
      </left>
      <right/>
      <top style="medium">
        <color theme="5" tint="-0.499984740745262"/>
      </top>
      <bottom style="medium">
        <color theme="5" tint="-0.499984740745262"/>
      </bottom>
      <diagonal/>
    </border>
    <border>
      <left/>
      <right/>
      <top style="medium">
        <color theme="5" tint="-0.499984740745262"/>
      </top>
      <bottom style="medium">
        <color theme="5" tint="-0.499984740745262"/>
      </bottom>
      <diagonal/>
    </border>
    <border>
      <left/>
      <right style="medium">
        <color theme="5" tint="-0.499984740745262"/>
      </right>
      <top style="medium">
        <color theme="5" tint="-0.499984740745262"/>
      </top>
      <bottom style="medium">
        <color theme="5" tint="-0.499984740745262"/>
      </bottom>
      <diagonal/>
    </border>
    <border>
      <left style="medium">
        <color theme="5" tint="-0.499984740745262"/>
      </left>
      <right style="medium">
        <color theme="5" tint="-0.499984740745262"/>
      </right>
      <top style="medium">
        <color theme="5" tint="-0.499984740745262"/>
      </top>
      <bottom style="medium">
        <color theme="5" tint="-0.499984740745262"/>
      </bottom>
      <diagonal/>
    </border>
    <border>
      <left style="double">
        <color theme="5" tint="-0.499984740745262"/>
      </left>
      <right/>
      <top style="double">
        <color theme="5" tint="-0.499984740745262"/>
      </top>
      <bottom style="double">
        <color theme="5" tint="-0.499984740745262"/>
      </bottom>
      <diagonal/>
    </border>
    <border>
      <left/>
      <right/>
      <top style="double">
        <color theme="5" tint="-0.499984740745262"/>
      </top>
      <bottom style="double">
        <color theme="5" tint="-0.499984740745262"/>
      </bottom>
      <diagonal/>
    </border>
    <border>
      <left/>
      <right style="double">
        <color theme="5" tint="-0.499984740745262"/>
      </right>
      <top style="double">
        <color theme="5" tint="-0.499984740745262"/>
      </top>
      <bottom style="double">
        <color theme="5" tint="-0.499984740745262"/>
      </bottom>
      <diagonal/>
    </border>
    <border>
      <left style="thin">
        <color theme="5" tint="-0.499984740745262"/>
      </left>
      <right/>
      <top style="thin">
        <color theme="5" tint="-0.499984740745262"/>
      </top>
      <bottom style="thin">
        <color theme="5" tint="-0.499984740745262"/>
      </bottom>
      <diagonal/>
    </border>
    <border>
      <left/>
      <right/>
      <top style="thin">
        <color theme="5" tint="-0.499984740745262"/>
      </top>
      <bottom style="thin">
        <color theme="5" tint="-0.499984740745262"/>
      </bottom>
      <diagonal/>
    </border>
    <border>
      <left/>
      <right style="thin">
        <color theme="5" tint="-0.499984740745262"/>
      </right>
      <top style="thin">
        <color theme="5" tint="-0.499984740745262"/>
      </top>
      <bottom style="thin">
        <color theme="5" tint="-0.499984740745262"/>
      </bottom>
      <diagonal/>
    </border>
    <border>
      <left/>
      <right/>
      <top/>
      <bottom style="thin">
        <color indexed="8"/>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theme="5" tint="-0.499984740745262"/>
      </left>
      <right style="thin">
        <color theme="5" tint="-0.499984740745262"/>
      </right>
      <top style="thin">
        <color theme="5" tint="-0.499984740745262"/>
      </top>
      <bottom style="thin">
        <color theme="5" tint="-0.499984740745262"/>
      </bottom>
      <diagonal/>
    </border>
    <border>
      <left/>
      <right style="thin">
        <color indexed="8"/>
      </right>
      <top style="thin">
        <color indexed="8"/>
      </top>
      <bottom style="thin">
        <color indexed="8"/>
      </bottom>
      <diagonal/>
    </border>
    <border>
      <left style="thin">
        <color theme="5" tint="-0.499984740745262"/>
      </left>
      <right style="thin">
        <color theme="5" tint="-0.499984740745262"/>
      </right>
      <top style="thin">
        <color theme="5" tint="-0.499984740745262"/>
      </top>
      <bottom/>
      <diagonal/>
    </border>
    <border>
      <left style="thin">
        <color theme="5" tint="-0.499984740745262"/>
      </left>
      <right style="thin">
        <color theme="5" tint="-0.499984740745262"/>
      </right>
      <top/>
      <bottom/>
      <diagonal/>
    </border>
    <border>
      <left style="thin">
        <color theme="5" tint="-0.499984740745262"/>
      </left>
      <right style="thin">
        <color theme="5" tint="-0.499984740745262"/>
      </right>
      <top/>
      <bottom style="thin">
        <color theme="5" tint="-0.499984740745262"/>
      </bottom>
      <diagonal/>
    </border>
    <border>
      <left/>
      <right/>
      <top/>
      <bottom style="medium">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21" fillId="0" borderId="0" applyNumberFormat="0" applyFill="0" applyBorder="0" applyAlignment="0" applyProtection="0"/>
  </cellStyleXfs>
  <cellXfs count="68">
    <xf numFmtId="0" fontId="0" fillId="0" borderId="0" xfId="0"/>
    <xf numFmtId="0" fontId="1" fillId="0" borderId="0" xfId="0" applyFont="1" applyFill="1"/>
    <xf numFmtId="0" fontId="5" fillId="0" borderId="0" xfId="0" applyFont="1" applyFill="1" applyBorder="1" applyAlignment="1">
      <alignment vertical="top" wrapText="1"/>
    </xf>
    <xf numFmtId="0" fontId="8" fillId="3" borderId="4" xfId="0" applyFont="1" applyFill="1" applyBorder="1" applyAlignment="1" applyProtection="1">
      <alignment horizontal="center" vertical="center" shrinkToFit="1"/>
      <protection locked="0"/>
    </xf>
    <xf numFmtId="0" fontId="1" fillId="4" borderId="0" xfId="0" applyFont="1" applyFill="1"/>
    <xf numFmtId="0" fontId="1" fillId="5" borderId="0" xfId="0" applyFont="1" applyFill="1"/>
    <xf numFmtId="0" fontId="1" fillId="5" borderId="0" xfId="0" applyFont="1" applyFill="1" applyBorder="1"/>
    <xf numFmtId="0" fontId="10" fillId="5" borderId="0" xfId="0" applyFont="1" applyFill="1" applyAlignment="1">
      <alignment vertical="center"/>
    </xf>
    <xf numFmtId="0" fontId="1" fillId="4" borderId="0" xfId="0" applyFont="1" applyFill="1" applyBorder="1"/>
    <xf numFmtId="0" fontId="13" fillId="5" borderId="0" xfId="0" applyFont="1" applyFill="1" applyAlignment="1">
      <alignment vertical="center"/>
    </xf>
    <xf numFmtId="0" fontId="1" fillId="5" borderId="11" xfId="0" applyFont="1" applyFill="1" applyBorder="1"/>
    <xf numFmtId="0" fontId="1" fillId="5" borderId="12" xfId="0" applyFont="1" applyFill="1" applyBorder="1"/>
    <xf numFmtId="0" fontId="7" fillId="0" borderId="13" xfId="0" applyFont="1" applyFill="1" applyBorder="1" applyAlignment="1" applyProtection="1">
      <alignment horizontal="center" vertical="center"/>
      <protection locked="0"/>
    </xf>
    <xf numFmtId="166" fontId="9" fillId="6" borderId="14" xfId="0" applyNumberFormat="1" applyFont="1" applyFill="1" applyBorder="1" applyAlignment="1" applyProtection="1">
      <alignment vertical="center"/>
      <protection locked="0"/>
    </xf>
    <xf numFmtId="0" fontId="1" fillId="4" borderId="0" xfId="0" applyFont="1" applyFill="1" applyBorder="1" applyAlignment="1">
      <alignment vertical="center"/>
    </xf>
    <xf numFmtId="0" fontId="1" fillId="5" borderId="0" xfId="0" applyFont="1" applyFill="1" applyAlignment="1">
      <alignment vertical="center"/>
    </xf>
    <xf numFmtId="165" fontId="14" fillId="5" borderId="14" xfId="0" applyNumberFormat="1" applyFont="1" applyFill="1" applyBorder="1" applyAlignment="1" applyProtection="1">
      <alignment horizontal="left" vertical="center"/>
      <protection locked="0"/>
    </xf>
    <xf numFmtId="165" fontId="9" fillId="5" borderId="15" xfId="0" applyNumberFormat="1" applyFont="1" applyFill="1" applyBorder="1" applyAlignment="1" applyProtection="1">
      <alignment horizontal="center" vertical="center"/>
      <protection locked="0"/>
    </xf>
    <xf numFmtId="166" fontId="14" fillId="5" borderId="13" xfId="0" applyNumberFormat="1" applyFont="1" applyFill="1" applyBorder="1" applyAlignment="1" applyProtection="1">
      <alignment horizontal="right" vertical="center"/>
    </xf>
    <xf numFmtId="0" fontId="1" fillId="5" borderId="0" xfId="0" applyFont="1" applyFill="1" applyBorder="1" applyAlignment="1">
      <alignment vertical="center"/>
    </xf>
    <xf numFmtId="0" fontId="1" fillId="0" borderId="13" xfId="0" applyFont="1" applyFill="1" applyBorder="1" applyAlignment="1" applyProtection="1">
      <alignment horizontal="center" vertical="center"/>
      <protection locked="0"/>
    </xf>
    <xf numFmtId="0" fontId="1" fillId="4" borderId="0" xfId="0" applyFont="1" applyFill="1" applyBorder="1" applyAlignment="1">
      <alignment horizontal="center" vertical="center" wrapText="1"/>
    </xf>
    <xf numFmtId="0" fontId="1" fillId="5" borderId="0" xfId="0" applyFont="1" applyFill="1" applyBorder="1" applyAlignment="1">
      <alignment horizontal="center" vertical="center" wrapText="1"/>
    </xf>
    <xf numFmtId="165" fontId="9" fillId="5" borderId="19" xfId="0" applyNumberFormat="1" applyFont="1" applyFill="1" applyBorder="1" applyAlignment="1">
      <alignment horizontal="left" vertical="top" wrapText="1"/>
    </xf>
    <xf numFmtId="167" fontId="16" fillId="5" borderId="19" xfId="0" applyNumberFormat="1" applyFont="1" applyFill="1" applyBorder="1" applyAlignment="1">
      <alignment horizontal="right" vertical="top" wrapText="1"/>
    </xf>
    <xf numFmtId="167" fontId="9" fillId="5" borderId="19" xfId="0" applyNumberFormat="1" applyFont="1" applyFill="1" applyBorder="1" applyAlignment="1">
      <alignment horizontal="right" vertical="top" wrapText="1"/>
    </xf>
    <xf numFmtId="168" fontId="17" fillId="5" borderId="0" xfId="0" applyNumberFormat="1" applyFont="1" applyFill="1" applyAlignment="1">
      <alignment horizontal="left" wrapText="1" indent="1"/>
    </xf>
    <xf numFmtId="167" fontId="16" fillId="5" borderId="20" xfId="0" applyNumberFormat="1" applyFont="1" applyFill="1" applyBorder="1" applyAlignment="1">
      <alignment horizontal="right" wrapText="1"/>
    </xf>
    <xf numFmtId="166" fontId="14" fillId="5" borderId="21" xfId="0" applyNumberFormat="1" applyFont="1" applyFill="1" applyBorder="1" applyAlignment="1">
      <alignment horizontal="right" vertical="center" wrapText="1"/>
    </xf>
    <xf numFmtId="165" fontId="9" fillId="5" borderId="0" xfId="0" applyNumberFormat="1" applyFont="1" applyFill="1" applyAlignment="1">
      <alignment horizontal="left" vertical="top" wrapText="1"/>
    </xf>
    <xf numFmtId="167" fontId="16" fillId="5" borderId="0" xfId="0" applyNumberFormat="1" applyFont="1" applyFill="1" applyAlignment="1">
      <alignment horizontal="right" vertical="top" wrapText="1"/>
    </xf>
    <xf numFmtId="169" fontId="9" fillId="5" borderId="0" xfId="0" applyNumberFormat="1" applyFont="1" applyFill="1" applyAlignment="1">
      <alignment horizontal="right" vertical="top" wrapText="1"/>
    </xf>
    <xf numFmtId="165" fontId="7" fillId="5" borderId="0" xfId="0" applyNumberFormat="1" applyFont="1" applyFill="1" applyAlignment="1">
      <alignment horizontal="left" vertical="top" wrapText="1"/>
    </xf>
    <xf numFmtId="167" fontId="9" fillId="5" borderId="0" xfId="0" applyNumberFormat="1" applyFont="1" applyFill="1" applyAlignment="1">
      <alignment horizontal="right" vertical="top" wrapText="1"/>
    </xf>
    <xf numFmtId="0" fontId="19" fillId="5" borderId="0" xfId="0" applyFont="1" applyFill="1"/>
    <xf numFmtId="0" fontId="19" fillId="5" borderId="0" xfId="0" applyFont="1" applyFill="1" applyAlignment="1">
      <alignment vertical="top"/>
    </xf>
    <xf numFmtId="0" fontId="20" fillId="5" borderId="0" xfId="0" applyFont="1" applyFill="1"/>
    <xf numFmtId="0" fontId="15" fillId="5" borderId="0" xfId="0" applyFont="1" applyFill="1" applyBorder="1" applyAlignment="1">
      <alignment horizontal="center" vertical="center"/>
    </xf>
    <xf numFmtId="0" fontId="1" fillId="5" borderId="12" xfId="0" applyFont="1" applyFill="1" applyBorder="1" applyAlignment="1">
      <alignment horizontal="center" vertical="center" wrapText="1"/>
    </xf>
    <xf numFmtId="0" fontId="17" fillId="5" borderId="0" xfId="0" applyFont="1" applyFill="1" applyBorder="1" applyAlignment="1">
      <alignment horizontal="center"/>
    </xf>
    <xf numFmtId="166" fontId="4" fillId="5" borderId="0" xfId="0" applyNumberFormat="1" applyFont="1" applyFill="1" applyAlignment="1">
      <alignment horizontal="right" wrapText="1"/>
    </xf>
    <xf numFmtId="0" fontId="4" fillId="5" borderId="0" xfId="0" applyFont="1" applyFill="1" applyBorder="1" applyAlignment="1">
      <alignment horizontal="left" wrapText="1" indent="1"/>
    </xf>
    <xf numFmtId="0" fontId="0" fillId="5" borderId="0" xfId="0" applyFill="1"/>
    <xf numFmtId="0" fontId="7" fillId="5" borderId="0" xfId="0" applyFont="1" applyFill="1" applyAlignment="1">
      <alignment vertical="center"/>
    </xf>
    <xf numFmtId="0" fontId="1" fillId="5" borderId="0" xfId="0" applyFont="1" applyFill="1" applyAlignment="1">
      <alignment horizontal="left" vertical="top" indent="2"/>
    </xf>
    <xf numFmtId="0" fontId="1" fillId="5" borderId="0" xfId="0" applyFont="1" applyFill="1" applyAlignment="1">
      <alignment vertical="top"/>
    </xf>
    <xf numFmtId="0" fontId="24" fillId="5" borderId="16" xfId="0" applyFont="1" applyFill="1" applyBorder="1" applyAlignment="1" applyProtection="1">
      <alignment horizontal="left" vertical="top" wrapText="1"/>
      <protection locked="0"/>
    </xf>
    <xf numFmtId="0" fontId="13" fillId="5" borderId="17" xfId="0" applyFont="1" applyFill="1" applyBorder="1" applyAlignment="1" applyProtection="1">
      <alignment horizontal="left" vertical="top"/>
      <protection locked="0"/>
    </xf>
    <xf numFmtId="0" fontId="13" fillId="5" borderId="18" xfId="0" applyFont="1" applyFill="1" applyBorder="1" applyAlignment="1" applyProtection="1">
      <alignment horizontal="left" vertical="top"/>
      <protection locked="0"/>
    </xf>
    <xf numFmtId="0" fontId="1" fillId="5" borderId="8" xfId="0" applyFont="1" applyFill="1" applyBorder="1" applyAlignment="1">
      <alignment horizontal="left" vertical="top" wrapText="1"/>
    </xf>
    <xf numFmtId="0" fontId="1" fillId="5" borderId="9" xfId="0" applyFont="1" applyFill="1" applyBorder="1" applyAlignment="1">
      <alignment horizontal="left" vertical="top" wrapText="1"/>
    </xf>
    <xf numFmtId="0" fontId="1" fillId="5" borderId="10" xfId="0" applyFont="1" applyFill="1" applyBorder="1" applyAlignment="1">
      <alignment horizontal="left" vertical="top" wrapText="1"/>
    </xf>
    <xf numFmtId="0" fontId="22" fillId="5" borderId="0" xfId="1" applyFont="1" applyFill="1" applyAlignment="1">
      <alignment horizontal="left"/>
    </xf>
    <xf numFmtId="0" fontId="2" fillId="0" borderId="0" xfId="0" applyFont="1" applyFill="1" applyAlignment="1">
      <alignment horizontal="center" vertical="center" wrapText="1"/>
    </xf>
    <xf numFmtId="164" fontId="3" fillId="0" borderId="1" xfId="0" applyNumberFormat="1" applyFont="1" applyBorder="1" applyAlignment="1" applyProtection="1">
      <alignment horizontal="center" vertical="center"/>
      <protection locked="0"/>
    </xf>
    <xf numFmtId="164" fontId="3" fillId="0" borderId="2" xfId="0" applyNumberFormat="1" applyFont="1" applyBorder="1" applyAlignment="1" applyProtection="1">
      <alignment horizontal="center" vertical="center"/>
      <protection locked="0"/>
    </xf>
    <xf numFmtId="164" fontId="3" fillId="0" borderId="3" xfId="0" applyNumberFormat="1" applyFont="1" applyBorder="1" applyAlignment="1" applyProtection="1">
      <alignment horizontal="center" vertical="center"/>
      <protection locked="0"/>
    </xf>
    <xf numFmtId="165" fontId="6" fillId="2" borderId="1" xfId="0" applyNumberFormat="1" applyFont="1" applyFill="1" applyBorder="1" applyAlignment="1" applyProtection="1">
      <alignment horizontal="center" vertical="center"/>
      <protection locked="0"/>
    </xf>
    <xf numFmtId="165" fontId="6" fillId="2" borderId="2" xfId="0" applyNumberFormat="1" applyFont="1" applyFill="1" applyBorder="1" applyAlignment="1" applyProtection="1">
      <alignment horizontal="center" vertical="center"/>
      <protection locked="0"/>
    </xf>
    <xf numFmtId="165" fontId="6" fillId="2" borderId="3" xfId="0" applyNumberFormat="1" applyFont="1" applyFill="1" applyBorder="1" applyAlignment="1" applyProtection="1">
      <alignment horizontal="center" vertical="center"/>
      <protection locked="0"/>
    </xf>
    <xf numFmtId="0" fontId="1" fillId="5" borderId="0" xfId="0" applyFont="1" applyFill="1" applyAlignment="1">
      <alignment horizontal="center"/>
    </xf>
    <xf numFmtId="0" fontId="11" fillId="5" borderId="5" xfId="0" applyFont="1" applyFill="1" applyBorder="1" applyAlignment="1" applyProtection="1">
      <alignment horizontal="center" vertical="center" shrinkToFit="1"/>
      <protection locked="0"/>
    </xf>
    <xf numFmtId="0" fontId="11" fillId="5" borderId="6" xfId="0" applyFont="1" applyFill="1" applyBorder="1" applyAlignment="1" applyProtection="1">
      <alignment horizontal="center" vertical="center" shrinkToFit="1"/>
      <protection locked="0"/>
    </xf>
    <xf numFmtId="0" fontId="11" fillId="5" borderId="7" xfId="0" applyFont="1" applyFill="1" applyBorder="1" applyAlignment="1" applyProtection="1">
      <alignment horizontal="center" vertical="center" shrinkToFit="1"/>
      <protection locked="0"/>
    </xf>
    <xf numFmtId="0" fontId="12" fillId="5" borderId="0" xfId="0" applyFont="1" applyFill="1" applyBorder="1" applyAlignment="1">
      <alignment horizontal="center" vertical="center" wrapText="1"/>
    </xf>
    <xf numFmtId="0" fontId="13" fillId="5" borderId="8" xfId="0" applyFont="1" applyFill="1" applyBorder="1" applyAlignment="1" applyProtection="1">
      <alignment horizontal="center" vertical="center" shrinkToFit="1"/>
      <protection locked="0"/>
    </xf>
    <xf numFmtId="0" fontId="13" fillId="5" borderId="9" xfId="0" applyFont="1" applyFill="1" applyBorder="1" applyAlignment="1" applyProtection="1">
      <alignment horizontal="center" vertical="center" shrinkToFit="1"/>
      <protection locked="0"/>
    </xf>
    <xf numFmtId="0" fontId="13" fillId="5" borderId="10" xfId="0" applyFont="1" applyFill="1" applyBorder="1" applyAlignment="1" applyProtection="1">
      <alignment horizontal="center" vertical="center" shrinkToFit="1"/>
      <protection locked="0"/>
    </xf>
  </cellXfs>
  <cellStyles count="2">
    <cellStyle name="Link" xfId="1" builtinId="8"/>
    <cellStyle name="Standard" xfId="0" builtinId="0"/>
  </cellStyles>
  <dxfs count="263">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ont>
        <b/>
        <i val="0"/>
        <color indexed="53"/>
      </font>
    </dxf>
    <dxf>
      <font>
        <b/>
        <i val="0"/>
        <color indexed="60"/>
      </font>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ont>
        <b/>
        <i val="0"/>
        <color indexed="53"/>
      </font>
    </dxf>
    <dxf>
      <font>
        <b/>
        <i val="0"/>
        <color indexed="60"/>
      </font>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ont>
        <b/>
        <i val="0"/>
        <color indexed="53"/>
      </font>
    </dxf>
    <dxf>
      <font>
        <b/>
        <i val="0"/>
        <color indexed="60"/>
      </font>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b/>
        <i val="0"/>
        <color indexed="53"/>
      </font>
    </dxf>
    <dxf>
      <font>
        <b/>
        <i val="0"/>
        <color indexed="60"/>
      </font>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ont>
        <b/>
        <i val="0"/>
        <color indexed="53"/>
      </font>
    </dxf>
    <dxf>
      <font>
        <b/>
        <i val="0"/>
        <color indexed="6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hyperlink" Target="http://www.brotkruemel.com" TargetMode="External"/><Relationship Id="rId1" Type="http://schemas.openxmlformats.org/officeDocument/2006/relationships/image" Target="../media/image1.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31750</xdr:colOff>
      <xdr:row>1</xdr:row>
      <xdr:rowOff>52919</xdr:rowOff>
    </xdr:from>
    <xdr:to>
      <xdr:col>7</xdr:col>
      <xdr:colOff>3248025</xdr:colOff>
      <xdr:row>4</xdr:row>
      <xdr:rowOff>101601</xdr:rowOff>
    </xdr:to>
    <xdr:pic>
      <xdr:nvPicPr>
        <xdr:cNvPr id="2" name="Grafik 1"/>
        <xdr:cNvPicPr>
          <a:picLocks noChangeAspect="1"/>
        </xdr:cNvPicPr>
      </xdr:nvPicPr>
      <xdr:blipFill>
        <a:blip xmlns:r="http://schemas.openxmlformats.org/officeDocument/2006/relationships" r:embed="rId1"/>
        <a:stretch>
          <a:fillRect/>
        </a:stretch>
      </xdr:blipFill>
      <xdr:spPr>
        <a:xfrm>
          <a:off x="136525" y="129119"/>
          <a:ext cx="5283200" cy="620182"/>
        </a:xfrm>
        <a:prstGeom prst="rect">
          <a:avLst/>
        </a:prstGeom>
      </xdr:spPr>
    </xdr:pic>
    <xdr:clientData/>
  </xdr:twoCellAnchor>
  <xdr:twoCellAnchor editAs="oneCell">
    <xdr:from>
      <xdr:col>7</xdr:col>
      <xdr:colOff>661458</xdr:colOff>
      <xdr:row>8</xdr:row>
      <xdr:rowOff>23912</xdr:rowOff>
    </xdr:from>
    <xdr:to>
      <xdr:col>7</xdr:col>
      <xdr:colOff>2990850</xdr:colOff>
      <xdr:row>11</xdr:row>
      <xdr:rowOff>32489</xdr:rowOff>
    </xdr:to>
    <xdr:pic>
      <xdr:nvPicPr>
        <xdr:cNvPr id="3" name="Grafik 2">
          <a:hlinkClick xmlns:r="http://schemas.openxmlformats.org/officeDocument/2006/relationships" r:id="rId2"/>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40302" y="1583631"/>
          <a:ext cx="2329392" cy="675327"/>
        </a:xfrm>
        <a:prstGeom prst="rect">
          <a:avLst/>
        </a:prstGeom>
      </xdr:spPr>
    </xdr:pic>
    <xdr:clientData/>
  </xdr:twoCellAnchor>
  <xdr:twoCellAnchor editAs="oneCell">
    <xdr:from>
      <xdr:col>11</xdr:col>
      <xdr:colOff>1682750</xdr:colOff>
      <xdr:row>38</xdr:row>
      <xdr:rowOff>31750</xdr:rowOff>
    </xdr:from>
    <xdr:to>
      <xdr:col>12</xdr:col>
      <xdr:colOff>57226</xdr:colOff>
      <xdr:row>41</xdr:row>
      <xdr:rowOff>41275</xdr:rowOff>
    </xdr:to>
    <xdr:pic>
      <xdr:nvPicPr>
        <xdr:cNvPr id="4" name="Grafik 3">
          <a:hlinkClick xmlns:r="http://schemas.openxmlformats.org/officeDocument/2006/relationships" r:id="rId2"/>
        </xdr:cNvPr>
        <xdr:cNvPicPr>
          <a:picLocks noChangeAspect="1"/>
        </xdr:cNvPicPr>
      </xdr:nvPicPr>
      <xdr:blipFill>
        <a:blip xmlns:r="http://schemas.openxmlformats.org/officeDocument/2006/relationships" r:embed="rId4"/>
        <a:stretch>
          <a:fillRect/>
        </a:stretch>
      </xdr:blipFill>
      <xdr:spPr>
        <a:xfrm>
          <a:off x="8883650" y="8366125"/>
          <a:ext cx="2479751" cy="3143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theme="5" tint="-0.249977111117893"/>
    <pageSetUpPr fitToPage="1"/>
  </sheetPr>
  <dimension ref="A1:Y50"/>
  <sheetViews>
    <sheetView tabSelected="1" zoomScale="80" zoomScaleNormal="80" workbookViewId="0">
      <selection activeCell="I5" sqref="I5:K5"/>
    </sheetView>
  </sheetViews>
  <sheetFormatPr baseColWidth="10" defaultColWidth="0" defaultRowHeight="15" zeroHeight="1" x14ac:dyDescent="0.25"/>
  <cols>
    <col min="1" max="1" width="1.5703125" style="1" customWidth="1"/>
    <col min="2" max="2" width="11.42578125" style="1" customWidth="1"/>
    <col min="3" max="3" width="3.140625" style="1" customWidth="1"/>
    <col min="4" max="4" width="9.7109375" style="1" customWidth="1"/>
    <col min="5" max="5" width="3.85546875" style="1" customWidth="1"/>
    <col min="6" max="6" width="0.85546875" style="1" customWidth="1"/>
    <col min="7" max="7" width="2" style="1" customWidth="1"/>
    <col min="8" max="8" width="55.42578125" style="1" customWidth="1"/>
    <col min="9" max="9" width="4.85546875" style="1" customWidth="1"/>
    <col min="10" max="10" width="13.28515625" style="1" customWidth="1"/>
    <col min="11" max="11" width="5.28515625" style="1" customWidth="1"/>
    <col min="12" max="12" width="61.5703125" style="1" customWidth="1"/>
    <col min="13" max="13" width="1.7109375" style="1" customWidth="1"/>
    <col min="14" max="14" width="0.85546875" style="1" customWidth="1"/>
    <col min="15" max="15" width="8.140625" style="5" customWidth="1"/>
    <col min="16" max="17" width="11.42578125" style="5" hidden="1" customWidth="1"/>
    <col min="18" max="23" width="0" style="5" hidden="1" customWidth="1"/>
    <col min="24" max="25" width="0" style="42" hidden="1" customWidth="1"/>
    <col min="26" max="16384" width="11.42578125" style="42" hidden="1"/>
  </cols>
  <sheetData>
    <row r="1" spans="1:25" s="1" customFormat="1" ht="6" customHeight="1" x14ac:dyDescent="0.2">
      <c r="A1" s="5"/>
      <c r="B1" s="5"/>
      <c r="C1" s="5"/>
      <c r="D1" s="5"/>
      <c r="E1" s="5"/>
      <c r="F1" s="5"/>
      <c r="G1" s="5"/>
      <c r="H1" s="5"/>
      <c r="I1" s="5"/>
      <c r="J1" s="5"/>
      <c r="K1" s="5"/>
      <c r="L1" s="5"/>
      <c r="M1" s="5"/>
      <c r="N1" s="5"/>
      <c r="O1" s="5"/>
    </row>
    <row r="2" spans="1:25" s="1" customFormat="1" ht="8.25" customHeight="1" thickBot="1" x14ac:dyDescent="0.25">
      <c r="A2" s="5"/>
      <c r="B2" s="5"/>
      <c r="C2" s="5"/>
      <c r="D2" s="5"/>
      <c r="E2" s="5"/>
      <c r="F2" s="5"/>
      <c r="G2" s="5"/>
      <c r="H2" s="5"/>
      <c r="I2" s="5"/>
      <c r="J2" s="5"/>
      <c r="K2" s="5"/>
      <c r="L2" s="5"/>
      <c r="M2" s="5"/>
      <c r="N2" s="5"/>
      <c r="O2" s="5"/>
    </row>
    <row r="3" spans="1:25" s="1" customFormat="1" ht="31.5" customHeight="1" thickBot="1" x14ac:dyDescent="0.25">
      <c r="A3" s="5"/>
      <c r="B3" s="53"/>
      <c r="C3" s="53"/>
      <c r="D3" s="53"/>
      <c r="E3" s="53"/>
      <c r="F3" s="53"/>
      <c r="G3" s="53"/>
      <c r="H3" s="53"/>
      <c r="I3" s="54">
        <v>1</v>
      </c>
      <c r="J3" s="55"/>
      <c r="K3" s="56"/>
      <c r="L3" s="41" t="s">
        <v>7</v>
      </c>
      <c r="M3" s="5"/>
      <c r="N3" s="5"/>
      <c r="O3" s="5"/>
    </row>
    <row r="4" spans="1:25" s="1" customFormat="1" ht="8.25" customHeight="1" thickBot="1" x14ac:dyDescent="0.25">
      <c r="A4" s="5"/>
      <c r="B4" s="53"/>
      <c r="C4" s="53"/>
      <c r="D4" s="53"/>
      <c r="E4" s="53"/>
      <c r="F4" s="53"/>
      <c r="G4" s="53"/>
      <c r="H4" s="53"/>
      <c r="I4" s="2"/>
      <c r="J4" s="2"/>
      <c r="L4" s="5"/>
      <c r="M4" s="5"/>
      <c r="N4" s="5"/>
      <c r="O4" s="5"/>
    </row>
    <row r="5" spans="1:25" s="5" customFormat="1" ht="31.5" customHeight="1" thickBot="1" x14ac:dyDescent="0.25">
      <c r="B5" s="53"/>
      <c r="C5" s="53"/>
      <c r="D5" s="53"/>
      <c r="E5" s="53"/>
      <c r="F5" s="53"/>
      <c r="G5" s="53"/>
      <c r="H5" s="53"/>
      <c r="I5" s="57"/>
      <c r="J5" s="58"/>
      <c r="K5" s="59"/>
      <c r="L5" s="41" t="s">
        <v>8</v>
      </c>
      <c r="S5" s="5" t="s">
        <v>0</v>
      </c>
    </row>
    <row r="6" spans="1:25" s="5" customFormat="1" ht="23.25" customHeight="1" thickBot="1" x14ac:dyDescent="0.25">
      <c r="A6" s="1"/>
      <c r="B6" s="3"/>
      <c r="C6" s="44" t="s">
        <v>1</v>
      </c>
      <c r="D6" s="45"/>
      <c r="I6" s="6"/>
      <c r="J6" s="6"/>
      <c r="K6" s="6"/>
      <c r="L6" s="6"/>
      <c r="M6" s="6"/>
      <c r="N6" s="6"/>
      <c r="S6" s="5" t="s">
        <v>2</v>
      </c>
    </row>
    <row r="7" spans="1:25" ht="4.5" customHeight="1" x14ac:dyDescent="0.25">
      <c r="A7" s="5"/>
      <c r="B7" s="5"/>
      <c r="C7" s="5"/>
      <c r="D7" s="5"/>
      <c r="E7" s="5"/>
      <c r="F7" s="4"/>
      <c r="G7" s="4"/>
      <c r="H7" s="4"/>
      <c r="I7" s="4"/>
      <c r="J7" s="4"/>
      <c r="K7" s="4"/>
      <c r="L7" s="4"/>
      <c r="M7" s="4"/>
      <c r="N7" s="4"/>
      <c r="X7" s="5"/>
      <c r="Y7" s="5"/>
    </row>
    <row r="8" spans="1:25" ht="8.25" customHeight="1" thickBot="1" x14ac:dyDescent="0.3">
      <c r="A8" s="5"/>
      <c r="B8" s="5"/>
      <c r="C8" s="5"/>
      <c r="D8" s="5"/>
      <c r="E8" s="5"/>
      <c r="F8" s="4"/>
      <c r="G8" s="5"/>
      <c r="H8" s="5"/>
      <c r="I8" s="6"/>
      <c r="J8" s="6"/>
      <c r="K8" s="6"/>
      <c r="L8" s="6"/>
      <c r="M8" s="6"/>
      <c r="N8" s="4"/>
      <c r="X8" s="5"/>
      <c r="Y8" s="5"/>
    </row>
    <row r="9" spans="1:25" ht="28.5" thickTop="1" thickBot="1" x14ac:dyDescent="0.3">
      <c r="A9" s="5"/>
      <c r="B9" s="5"/>
      <c r="C9" s="5"/>
      <c r="D9" s="5"/>
      <c r="E9" s="5"/>
      <c r="F9" s="4"/>
      <c r="G9" s="5"/>
      <c r="H9" s="60"/>
      <c r="I9" s="7"/>
      <c r="J9" s="61" t="s">
        <v>15</v>
      </c>
      <c r="K9" s="62"/>
      <c r="L9" s="63"/>
      <c r="M9" s="5"/>
      <c r="N9" s="4"/>
      <c r="X9" s="5"/>
      <c r="Y9" s="5"/>
    </row>
    <row r="10" spans="1:25" ht="9.75" customHeight="1" thickTop="1" x14ac:dyDescent="0.25">
      <c r="A10" s="5"/>
      <c r="B10" s="5"/>
      <c r="C10" s="5"/>
      <c r="D10" s="5"/>
      <c r="E10" s="6"/>
      <c r="F10" s="8"/>
      <c r="G10" s="6"/>
      <c r="H10" s="60"/>
      <c r="I10" s="5"/>
      <c r="J10" s="6"/>
      <c r="K10" s="5"/>
      <c r="L10" s="6"/>
      <c r="M10" s="6"/>
      <c r="N10" s="4"/>
      <c r="X10" s="5"/>
      <c r="Y10" s="5"/>
    </row>
    <row r="11" spans="1:25" ht="15" customHeight="1" x14ac:dyDescent="0.25">
      <c r="A11" s="6"/>
      <c r="B11" s="64" t="s">
        <v>3</v>
      </c>
      <c r="C11" s="22"/>
      <c r="D11" s="64" t="s">
        <v>4</v>
      </c>
      <c r="E11" s="6"/>
      <c r="F11" s="8"/>
      <c r="G11" s="6"/>
      <c r="H11" s="60"/>
      <c r="I11" s="9"/>
      <c r="J11" s="65" t="s">
        <v>20</v>
      </c>
      <c r="K11" s="66"/>
      <c r="L11" s="67"/>
      <c r="M11" s="6"/>
      <c r="N11" s="4"/>
      <c r="X11" s="5"/>
      <c r="Y11" s="5"/>
    </row>
    <row r="12" spans="1:25" x14ac:dyDescent="0.25">
      <c r="A12" s="6"/>
      <c r="B12" s="64"/>
      <c r="C12" s="22"/>
      <c r="D12" s="64"/>
      <c r="E12" s="6"/>
      <c r="F12" s="8"/>
      <c r="G12" s="6"/>
      <c r="H12" s="6"/>
      <c r="I12" s="6"/>
      <c r="J12" s="5"/>
      <c r="K12" s="5"/>
      <c r="L12" s="6"/>
      <c r="M12" s="6"/>
      <c r="N12" s="4"/>
      <c r="X12" s="5"/>
      <c r="Y12" s="5"/>
    </row>
    <row r="13" spans="1:25" ht="3.75" customHeight="1" x14ac:dyDescent="0.25">
      <c r="A13" s="5"/>
      <c r="B13" s="5"/>
      <c r="C13" s="22"/>
      <c r="D13" s="6"/>
      <c r="E13" s="5"/>
      <c r="F13" s="4"/>
      <c r="G13" s="5"/>
      <c r="H13" s="6"/>
      <c r="I13" s="10"/>
      <c r="J13" s="11"/>
      <c r="K13" s="5"/>
      <c r="L13" s="6"/>
      <c r="M13" s="6"/>
      <c r="N13" s="4"/>
      <c r="X13" s="5"/>
      <c r="Y13" s="5"/>
    </row>
    <row r="14" spans="1:25" ht="19.5" customHeight="1" x14ac:dyDescent="0.25">
      <c r="A14" s="19"/>
      <c r="B14" s="12"/>
      <c r="C14" s="22"/>
      <c r="D14" s="13">
        <v>0.96</v>
      </c>
      <c r="E14" s="19"/>
      <c r="F14" s="14"/>
      <c r="G14" s="15"/>
      <c r="H14" s="16" t="s">
        <v>12</v>
      </c>
      <c r="I14" s="17" t="s">
        <v>9</v>
      </c>
      <c r="J14" s="18">
        <f>IF(AND($I$5&gt;0,$R$40&gt;0),"-----",IF(D14&lt;&gt;"",D14*$J$41,""))</f>
        <v>0.96</v>
      </c>
      <c r="K14" s="15"/>
      <c r="L14" s="46" t="s">
        <v>18</v>
      </c>
      <c r="M14" s="19"/>
      <c r="N14" s="4"/>
      <c r="R14" s="5" t="str">
        <f>IF(I14="","",I14)</f>
        <v>kg</v>
      </c>
      <c r="S14" s="5">
        <f t="shared" ref="S14:S37" si="0">IF(AND(B14&lt;&gt;"o",B14&lt;&gt;"o2",B14&lt;&gt;"o3"),D14,0)</f>
        <v>0.96</v>
      </c>
      <c r="X14" s="15"/>
      <c r="Y14" s="15"/>
    </row>
    <row r="15" spans="1:25" ht="19.5" customHeight="1" x14ac:dyDescent="0.25">
      <c r="A15" s="19"/>
      <c r="B15" s="12"/>
      <c r="C15" s="22"/>
      <c r="D15" s="13">
        <v>0.04</v>
      </c>
      <c r="E15" s="19"/>
      <c r="F15" s="14"/>
      <c r="G15" s="15"/>
      <c r="H15" s="16" t="s">
        <v>16</v>
      </c>
      <c r="I15" s="17" t="s">
        <v>9</v>
      </c>
      <c r="J15" s="18">
        <f t="shared" ref="J15:J37" si="1">IF(AND($I$5&gt;0,$R$40&gt;0),"-----",IF(D15&lt;&gt;"",D15*$J$41,""))</f>
        <v>0.04</v>
      </c>
      <c r="K15" s="15"/>
      <c r="L15" s="47"/>
      <c r="M15" s="19"/>
      <c r="N15" s="4"/>
      <c r="R15" s="5" t="str">
        <f t="shared" ref="R15:R37" si="2">IF(I15="","",I15)</f>
        <v>kg</v>
      </c>
      <c r="S15" s="5">
        <f t="shared" si="0"/>
        <v>0.04</v>
      </c>
      <c r="X15" s="15"/>
      <c r="Y15" s="15"/>
    </row>
    <row r="16" spans="1:25" ht="19.5" customHeight="1" x14ac:dyDescent="0.25">
      <c r="A16" s="19"/>
      <c r="B16" s="12"/>
      <c r="C16" s="22"/>
      <c r="D16" s="13">
        <v>0.01</v>
      </c>
      <c r="E16" s="19"/>
      <c r="F16" s="14"/>
      <c r="G16" s="15"/>
      <c r="H16" s="16" t="s">
        <v>13</v>
      </c>
      <c r="I16" s="17" t="s">
        <v>9</v>
      </c>
      <c r="J16" s="18">
        <f t="shared" si="1"/>
        <v>0.01</v>
      </c>
      <c r="K16" s="15"/>
      <c r="L16" s="47"/>
      <c r="M16" s="19"/>
      <c r="N16" s="4"/>
      <c r="R16" s="5" t="str">
        <f t="shared" si="2"/>
        <v>kg</v>
      </c>
      <c r="S16" s="5">
        <f t="shared" si="0"/>
        <v>0.01</v>
      </c>
      <c r="X16" s="15"/>
      <c r="Y16" s="15"/>
    </row>
    <row r="17" spans="1:25" ht="19.5" customHeight="1" x14ac:dyDescent="0.25">
      <c r="A17" s="19"/>
      <c r="B17" s="12"/>
      <c r="C17" s="22"/>
      <c r="D17" s="13">
        <v>2E-3</v>
      </c>
      <c r="E17" s="19"/>
      <c r="F17" s="14"/>
      <c r="G17" s="15"/>
      <c r="H17" s="16" t="s">
        <v>17</v>
      </c>
      <c r="I17" s="17" t="s">
        <v>9</v>
      </c>
      <c r="J17" s="18">
        <f t="shared" si="1"/>
        <v>2E-3</v>
      </c>
      <c r="K17" s="15"/>
      <c r="L17" s="47"/>
      <c r="M17" s="19"/>
      <c r="N17" s="4"/>
      <c r="R17" s="5" t="str">
        <f t="shared" si="2"/>
        <v>kg</v>
      </c>
      <c r="S17" s="5">
        <f t="shared" si="0"/>
        <v>2E-3</v>
      </c>
      <c r="X17" s="43"/>
      <c r="Y17" s="15"/>
    </row>
    <row r="18" spans="1:25" ht="19.5" customHeight="1" x14ac:dyDescent="0.25">
      <c r="A18" s="19"/>
      <c r="B18" s="12"/>
      <c r="C18" s="22"/>
      <c r="D18" s="13">
        <v>2.1999999999999999E-2</v>
      </c>
      <c r="E18" s="19"/>
      <c r="F18" s="14"/>
      <c r="G18" s="15"/>
      <c r="H18" s="16" t="s">
        <v>11</v>
      </c>
      <c r="I18" s="17" t="s">
        <v>9</v>
      </c>
      <c r="J18" s="18">
        <f t="shared" ref="J18" si="3">IF(AND($I$5&gt;0,$R$40&gt;0),"-----",IF(D18&lt;&gt;"",D18*$J$41,""))</f>
        <v>2.1999999999999999E-2</v>
      </c>
      <c r="K18" s="15"/>
      <c r="L18" s="47"/>
      <c r="M18" s="19"/>
      <c r="N18" s="4"/>
      <c r="R18" s="5" t="str">
        <f t="shared" si="2"/>
        <v>kg</v>
      </c>
      <c r="S18" s="5">
        <f t="shared" si="0"/>
        <v>2.1999999999999999E-2</v>
      </c>
      <c r="X18" s="15"/>
      <c r="Y18" s="15"/>
    </row>
    <row r="19" spans="1:25" ht="19.5" customHeight="1" x14ac:dyDescent="0.25">
      <c r="A19" s="19"/>
      <c r="B19" s="12"/>
      <c r="C19" s="22"/>
      <c r="D19" s="13">
        <v>0.01</v>
      </c>
      <c r="E19" s="19"/>
      <c r="F19" s="14"/>
      <c r="G19" s="15"/>
      <c r="H19" s="16" t="s">
        <v>10</v>
      </c>
      <c r="I19" s="17" t="s">
        <v>9</v>
      </c>
      <c r="J19" s="18">
        <f t="shared" ref="J19" si="4">IF(AND($I$5&gt;0,$R$40&gt;0),"-----",IF(D19&lt;&gt;"",D19*$J$41,""))</f>
        <v>0.01</v>
      </c>
      <c r="K19" s="15"/>
      <c r="L19" s="47"/>
      <c r="M19" s="19"/>
      <c r="N19" s="4"/>
      <c r="R19" s="5" t="str">
        <f>IF(I19="","",I19)</f>
        <v>kg</v>
      </c>
      <c r="S19" s="5">
        <f>IF(AND(B19&lt;&gt;"o",B19&lt;&gt;"o2",B19&lt;&gt;"o3"),D19,0)</f>
        <v>0.01</v>
      </c>
      <c r="X19" s="15"/>
      <c r="Y19" s="15"/>
    </row>
    <row r="20" spans="1:25" ht="19.5" customHeight="1" x14ac:dyDescent="0.25">
      <c r="A20" s="19"/>
      <c r="B20" s="12"/>
      <c r="C20" s="22"/>
      <c r="D20" s="13">
        <v>6.0000000000000001E-3</v>
      </c>
      <c r="E20" s="19"/>
      <c r="F20" s="14"/>
      <c r="G20" s="15"/>
      <c r="H20" s="16" t="s">
        <v>14</v>
      </c>
      <c r="I20" s="17" t="s">
        <v>9</v>
      </c>
      <c r="J20" s="18">
        <f>IF(AND($I$5&gt;0,$R$40&gt;0),"-----",IF(D20&lt;&gt;"",D20*$J$41,""))</f>
        <v>6.0000000000000001E-3</v>
      </c>
      <c r="K20" s="15"/>
      <c r="L20" s="47"/>
      <c r="M20" s="19"/>
      <c r="N20" s="4"/>
      <c r="R20" s="5" t="str">
        <f>IF(I20="","",I20)</f>
        <v>kg</v>
      </c>
      <c r="S20" s="5">
        <f>IF(AND(B20&lt;&gt;"o",B20&lt;&gt;"o2",B20&lt;&gt;"o3"),D20,0)</f>
        <v>6.0000000000000001E-3</v>
      </c>
      <c r="X20" s="15"/>
      <c r="Y20" s="15"/>
    </row>
    <row r="21" spans="1:25" ht="19.5" customHeight="1" x14ac:dyDescent="0.25">
      <c r="A21" s="19"/>
      <c r="B21" s="12"/>
      <c r="C21" s="22"/>
      <c r="D21" s="13">
        <v>0.62</v>
      </c>
      <c r="E21" s="19"/>
      <c r="F21" s="14"/>
      <c r="G21" s="15"/>
      <c r="H21" s="16" t="s">
        <v>19</v>
      </c>
      <c r="I21" s="17" t="s">
        <v>9</v>
      </c>
      <c r="J21" s="18">
        <f t="shared" ref="J21" si="5">IF(AND($I$5&gt;0,$R$40&gt;0),"-----",IF(D21&lt;&gt;"",D21*$J$41,""))</f>
        <v>0.62</v>
      </c>
      <c r="K21" s="15"/>
      <c r="L21" s="47"/>
      <c r="M21" s="19"/>
      <c r="N21" s="4"/>
      <c r="R21" s="5" t="str">
        <f t="shared" si="2"/>
        <v>kg</v>
      </c>
      <c r="S21" s="5">
        <f t="shared" si="0"/>
        <v>0.62</v>
      </c>
      <c r="X21" s="15"/>
      <c r="Y21" s="15"/>
    </row>
    <row r="22" spans="1:25" ht="19.5" customHeight="1" x14ac:dyDescent="0.25">
      <c r="A22" s="19"/>
      <c r="B22" s="12"/>
      <c r="C22" s="22"/>
      <c r="D22" s="13"/>
      <c r="E22" s="19"/>
      <c r="F22" s="14"/>
      <c r="G22" s="15"/>
      <c r="H22" s="16"/>
      <c r="I22" s="17"/>
      <c r="J22" s="18" t="str">
        <f t="shared" si="1"/>
        <v/>
      </c>
      <c r="K22" s="15"/>
      <c r="L22" s="47"/>
      <c r="M22" s="19"/>
      <c r="N22" s="4"/>
      <c r="R22" s="5" t="str">
        <f t="shared" si="2"/>
        <v/>
      </c>
      <c r="S22" s="5">
        <f t="shared" si="0"/>
        <v>0</v>
      </c>
      <c r="X22" s="15"/>
      <c r="Y22" s="15"/>
    </row>
    <row r="23" spans="1:25" ht="19.5" customHeight="1" x14ac:dyDescent="0.25">
      <c r="A23" s="19"/>
      <c r="B23" s="12"/>
      <c r="C23" s="22"/>
      <c r="D23" s="13"/>
      <c r="E23" s="19"/>
      <c r="F23" s="14"/>
      <c r="G23" s="15"/>
      <c r="H23" s="16"/>
      <c r="I23" s="17"/>
      <c r="J23" s="18" t="str">
        <f t="shared" si="1"/>
        <v/>
      </c>
      <c r="K23" s="15"/>
      <c r="L23" s="47"/>
      <c r="M23" s="19"/>
      <c r="N23" s="4"/>
      <c r="R23" s="5" t="str">
        <f t="shared" si="2"/>
        <v/>
      </c>
      <c r="S23" s="5">
        <f t="shared" si="0"/>
        <v>0</v>
      </c>
      <c r="X23" s="15"/>
      <c r="Y23" s="15"/>
    </row>
    <row r="24" spans="1:25" ht="19.5" customHeight="1" x14ac:dyDescent="0.25">
      <c r="A24" s="19"/>
      <c r="B24" s="12"/>
      <c r="C24" s="22"/>
      <c r="D24" s="13"/>
      <c r="E24" s="19"/>
      <c r="F24" s="14"/>
      <c r="G24" s="15"/>
      <c r="H24" s="16"/>
      <c r="I24" s="17"/>
      <c r="J24" s="18" t="str">
        <f t="shared" si="1"/>
        <v/>
      </c>
      <c r="K24" s="15"/>
      <c r="L24" s="47"/>
      <c r="M24" s="19"/>
      <c r="N24" s="4"/>
      <c r="R24" s="5" t="str">
        <f t="shared" si="2"/>
        <v/>
      </c>
      <c r="S24" s="5">
        <f t="shared" si="0"/>
        <v>0</v>
      </c>
      <c r="X24" s="15"/>
      <c r="Y24" s="15"/>
    </row>
    <row r="25" spans="1:25" ht="19.5" customHeight="1" x14ac:dyDescent="0.25">
      <c r="A25" s="19"/>
      <c r="B25" s="12"/>
      <c r="C25" s="22"/>
      <c r="D25" s="13"/>
      <c r="E25" s="19"/>
      <c r="F25" s="14"/>
      <c r="G25" s="15"/>
      <c r="H25" s="16"/>
      <c r="I25" s="17"/>
      <c r="J25" s="18" t="str">
        <f t="shared" si="1"/>
        <v/>
      </c>
      <c r="K25" s="15"/>
      <c r="L25" s="47"/>
      <c r="M25" s="19"/>
      <c r="N25" s="4"/>
      <c r="R25" s="5" t="str">
        <f t="shared" si="2"/>
        <v/>
      </c>
      <c r="S25" s="5">
        <f t="shared" si="0"/>
        <v>0</v>
      </c>
      <c r="X25" s="15"/>
      <c r="Y25" s="15"/>
    </row>
    <row r="26" spans="1:25" ht="19.5" customHeight="1" x14ac:dyDescent="0.25">
      <c r="A26" s="19"/>
      <c r="B26" s="12"/>
      <c r="C26" s="22"/>
      <c r="D26" s="13"/>
      <c r="E26" s="19"/>
      <c r="F26" s="14"/>
      <c r="G26" s="15"/>
      <c r="H26" s="16"/>
      <c r="I26" s="17"/>
      <c r="J26" s="18" t="str">
        <f t="shared" si="1"/>
        <v/>
      </c>
      <c r="K26" s="15"/>
      <c r="L26" s="47"/>
      <c r="M26" s="19"/>
      <c r="N26" s="4"/>
      <c r="R26" s="5" t="str">
        <f t="shared" si="2"/>
        <v/>
      </c>
      <c r="S26" s="5">
        <f t="shared" si="0"/>
        <v>0</v>
      </c>
      <c r="X26" s="15"/>
      <c r="Y26" s="15"/>
    </row>
    <row r="27" spans="1:25" ht="19.5" customHeight="1" x14ac:dyDescent="0.25">
      <c r="A27" s="19"/>
      <c r="B27" s="12"/>
      <c r="C27" s="22"/>
      <c r="D27" s="13"/>
      <c r="E27" s="19"/>
      <c r="F27" s="14"/>
      <c r="G27" s="15"/>
      <c r="H27" s="16"/>
      <c r="I27" s="17"/>
      <c r="J27" s="18" t="str">
        <f t="shared" si="1"/>
        <v/>
      </c>
      <c r="K27" s="15"/>
      <c r="L27" s="47"/>
      <c r="M27" s="19"/>
      <c r="N27" s="4"/>
      <c r="R27" s="5" t="str">
        <f t="shared" si="2"/>
        <v/>
      </c>
      <c r="S27" s="5">
        <f t="shared" si="0"/>
        <v>0</v>
      </c>
      <c r="X27" s="15"/>
      <c r="Y27" s="15"/>
    </row>
    <row r="28" spans="1:25" ht="19.5" customHeight="1" x14ac:dyDescent="0.25">
      <c r="A28" s="19"/>
      <c r="B28" s="12"/>
      <c r="C28" s="22"/>
      <c r="D28" s="13"/>
      <c r="E28" s="19"/>
      <c r="F28" s="14"/>
      <c r="G28" s="15"/>
      <c r="H28" s="16"/>
      <c r="I28" s="17"/>
      <c r="J28" s="18" t="str">
        <f t="shared" si="1"/>
        <v/>
      </c>
      <c r="K28" s="15"/>
      <c r="L28" s="47"/>
      <c r="M28" s="19"/>
      <c r="N28" s="4"/>
      <c r="R28" s="5" t="str">
        <f t="shared" si="2"/>
        <v/>
      </c>
      <c r="S28" s="5">
        <f t="shared" si="0"/>
        <v>0</v>
      </c>
      <c r="X28" s="15"/>
      <c r="Y28" s="15"/>
    </row>
    <row r="29" spans="1:25" ht="19.5" customHeight="1" x14ac:dyDescent="0.25">
      <c r="A29" s="19"/>
      <c r="B29" s="12"/>
      <c r="C29" s="22"/>
      <c r="D29" s="13"/>
      <c r="E29" s="19"/>
      <c r="F29" s="14"/>
      <c r="G29" s="15"/>
      <c r="H29" s="16"/>
      <c r="I29" s="17"/>
      <c r="J29" s="18" t="str">
        <f t="shared" si="1"/>
        <v/>
      </c>
      <c r="K29" s="15"/>
      <c r="L29" s="47"/>
      <c r="M29" s="19"/>
      <c r="N29" s="4"/>
      <c r="R29" s="5" t="str">
        <f t="shared" si="2"/>
        <v/>
      </c>
      <c r="S29" s="5">
        <f t="shared" si="0"/>
        <v>0</v>
      </c>
      <c r="X29" s="15"/>
      <c r="Y29" s="15"/>
    </row>
    <row r="30" spans="1:25" ht="19.5" customHeight="1" x14ac:dyDescent="0.25">
      <c r="A30" s="19"/>
      <c r="B30" s="20"/>
      <c r="C30" s="22"/>
      <c r="D30" s="13"/>
      <c r="E30" s="19"/>
      <c r="F30" s="14"/>
      <c r="G30" s="15"/>
      <c r="H30" s="16"/>
      <c r="I30" s="17"/>
      <c r="J30" s="18" t="str">
        <f t="shared" si="1"/>
        <v/>
      </c>
      <c r="K30" s="15"/>
      <c r="L30" s="47"/>
      <c r="M30" s="19"/>
      <c r="N30" s="4"/>
      <c r="R30" s="5" t="str">
        <f t="shared" si="2"/>
        <v/>
      </c>
      <c r="S30" s="5">
        <f t="shared" si="0"/>
        <v>0</v>
      </c>
      <c r="X30" s="15"/>
      <c r="Y30" s="15"/>
    </row>
    <row r="31" spans="1:25" ht="19.5" customHeight="1" x14ac:dyDescent="0.25">
      <c r="A31" s="19"/>
      <c r="B31" s="20"/>
      <c r="C31" s="22"/>
      <c r="D31" s="13"/>
      <c r="E31" s="19"/>
      <c r="F31" s="14"/>
      <c r="G31" s="15"/>
      <c r="H31" s="16"/>
      <c r="I31" s="17"/>
      <c r="J31" s="18" t="str">
        <f t="shared" si="1"/>
        <v/>
      </c>
      <c r="K31" s="15"/>
      <c r="L31" s="47"/>
      <c r="M31" s="19"/>
      <c r="N31" s="4"/>
      <c r="R31" s="5" t="str">
        <f t="shared" si="2"/>
        <v/>
      </c>
      <c r="S31" s="5">
        <f t="shared" si="0"/>
        <v>0</v>
      </c>
      <c r="X31" s="15"/>
      <c r="Y31" s="15"/>
    </row>
    <row r="32" spans="1:25" ht="19.5" customHeight="1" x14ac:dyDescent="0.25">
      <c r="A32" s="19"/>
      <c r="B32" s="20"/>
      <c r="C32" s="22"/>
      <c r="D32" s="13"/>
      <c r="E32" s="19"/>
      <c r="F32" s="14"/>
      <c r="G32" s="15"/>
      <c r="H32" s="16"/>
      <c r="I32" s="17"/>
      <c r="J32" s="18" t="str">
        <f t="shared" si="1"/>
        <v/>
      </c>
      <c r="K32" s="15"/>
      <c r="L32" s="47"/>
      <c r="M32" s="19"/>
      <c r="N32" s="4"/>
      <c r="R32" s="5" t="str">
        <f t="shared" si="2"/>
        <v/>
      </c>
      <c r="S32" s="5">
        <f t="shared" si="0"/>
        <v>0</v>
      </c>
      <c r="X32" s="15"/>
      <c r="Y32" s="15"/>
    </row>
    <row r="33" spans="1:25" ht="19.5" customHeight="1" x14ac:dyDescent="0.25">
      <c r="A33" s="19"/>
      <c r="B33" s="20"/>
      <c r="C33" s="22"/>
      <c r="D33" s="13"/>
      <c r="E33" s="19"/>
      <c r="F33" s="14"/>
      <c r="G33" s="15"/>
      <c r="H33" s="16"/>
      <c r="I33" s="17"/>
      <c r="J33" s="18" t="str">
        <f t="shared" si="1"/>
        <v/>
      </c>
      <c r="K33" s="15"/>
      <c r="L33" s="47"/>
      <c r="M33" s="19"/>
      <c r="N33" s="4"/>
      <c r="R33" s="5" t="str">
        <f t="shared" si="2"/>
        <v/>
      </c>
      <c r="S33" s="5">
        <f t="shared" si="0"/>
        <v>0</v>
      </c>
      <c r="X33" s="15"/>
      <c r="Y33" s="15"/>
    </row>
    <row r="34" spans="1:25" ht="19.5" customHeight="1" x14ac:dyDescent="0.25">
      <c r="A34" s="19"/>
      <c r="B34" s="20"/>
      <c r="C34" s="22"/>
      <c r="D34" s="13"/>
      <c r="E34" s="19"/>
      <c r="F34" s="14"/>
      <c r="G34" s="15"/>
      <c r="H34" s="16"/>
      <c r="I34" s="17"/>
      <c r="J34" s="18" t="str">
        <f t="shared" si="1"/>
        <v/>
      </c>
      <c r="K34" s="15"/>
      <c r="L34" s="47"/>
      <c r="M34" s="19"/>
      <c r="N34" s="4"/>
      <c r="R34" s="5" t="str">
        <f t="shared" si="2"/>
        <v/>
      </c>
      <c r="S34" s="5">
        <f t="shared" si="0"/>
        <v>0</v>
      </c>
      <c r="X34" s="15"/>
      <c r="Y34" s="15"/>
    </row>
    <row r="35" spans="1:25" ht="19.5" customHeight="1" x14ac:dyDescent="0.25">
      <c r="A35" s="19"/>
      <c r="B35" s="20"/>
      <c r="C35" s="22"/>
      <c r="D35" s="13"/>
      <c r="E35" s="19"/>
      <c r="F35" s="14"/>
      <c r="G35" s="15"/>
      <c r="H35" s="16"/>
      <c r="I35" s="17"/>
      <c r="J35" s="18" t="str">
        <f t="shared" si="1"/>
        <v/>
      </c>
      <c r="K35" s="15"/>
      <c r="L35" s="47"/>
      <c r="M35" s="19"/>
      <c r="N35" s="4"/>
      <c r="R35" s="5" t="str">
        <f t="shared" si="2"/>
        <v/>
      </c>
      <c r="S35" s="5">
        <f t="shared" si="0"/>
        <v>0</v>
      </c>
      <c r="X35" s="15"/>
      <c r="Y35" s="15"/>
    </row>
    <row r="36" spans="1:25" ht="19.5" customHeight="1" x14ac:dyDescent="0.25">
      <c r="A36" s="19"/>
      <c r="B36" s="20"/>
      <c r="C36" s="22"/>
      <c r="D36" s="13"/>
      <c r="E36" s="19"/>
      <c r="F36" s="14"/>
      <c r="G36" s="15"/>
      <c r="H36" s="16"/>
      <c r="I36" s="17"/>
      <c r="J36" s="18" t="str">
        <f t="shared" si="1"/>
        <v/>
      </c>
      <c r="K36" s="15"/>
      <c r="L36" s="47"/>
      <c r="M36" s="19"/>
      <c r="N36" s="4"/>
      <c r="R36" s="5" t="str">
        <f t="shared" si="2"/>
        <v/>
      </c>
      <c r="S36" s="5">
        <f t="shared" si="0"/>
        <v>0</v>
      </c>
      <c r="X36" s="15"/>
      <c r="Y36" s="15"/>
    </row>
    <row r="37" spans="1:25" ht="19.5" customHeight="1" x14ac:dyDescent="0.25">
      <c r="A37" s="19"/>
      <c r="B37" s="20"/>
      <c r="C37" s="22"/>
      <c r="D37" s="13"/>
      <c r="E37" s="19"/>
      <c r="F37" s="14"/>
      <c r="G37" s="15"/>
      <c r="H37" s="16"/>
      <c r="I37" s="17"/>
      <c r="J37" s="18" t="str">
        <f t="shared" si="1"/>
        <v/>
      </c>
      <c r="K37" s="15"/>
      <c r="L37" s="48"/>
      <c r="M37" s="19"/>
      <c r="N37" s="4"/>
      <c r="R37" s="5" t="str">
        <f t="shared" si="2"/>
        <v/>
      </c>
      <c r="S37" s="5">
        <f t="shared" si="0"/>
        <v>0</v>
      </c>
      <c r="X37" s="15"/>
      <c r="Y37" s="15"/>
    </row>
    <row r="38" spans="1:25" ht="3.75" customHeight="1" x14ac:dyDescent="0.25">
      <c r="A38" s="37"/>
      <c r="B38" s="37"/>
      <c r="C38" s="22"/>
      <c r="D38" s="38"/>
      <c r="E38" s="22"/>
      <c r="F38" s="21"/>
      <c r="G38" s="22"/>
      <c r="H38" s="22"/>
      <c r="I38" s="22"/>
      <c r="J38" s="22"/>
      <c r="K38" s="22"/>
      <c r="L38" s="19"/>
      <c r="M38" s="19"/>
      <c r="N38" s="4"/>
      <c r="Q38" s="5" t="str">
        <f t="shared" ref="Q38:Y38" si="6">IF(S38&lt;&gt;"","X","")</f>
        <v/>
      </c>
      <c r="R38" s="5" t="str">
        <f t="shared" si="6"/>
        <v/>
      </c>
      <c r="S38" s="5" t="str">
        <f t="shared" si="6"/>
        <v/>
      </c>
      <c r="T38" s="5" t="str">
        <f t="shared" si="6"/>
        <v/>
      </c>
      <c r="U38" s="5" t="str">
        <f t="shared" si="6"/>
        <v/>
      </c>
      <c r="V38" s="5" t="str">
        <f t="shared" si="6"/>
        <v/>
      </c>
      <c r="W38" s="5" t="str">
        <f t="shared" si="6"/>
        <v/>
      </c>
      <c r="X38" s="37" t="str">
        <f t="shared" si="6"/>
        <v/>
      </c>
      <c r="Y38" s="37" t="str">
        <f t="shared" si="6"/>
        <v/>
      </c>
    </row>
    <row r="39" spans="1:25" ht="3.75" customHeight="1" thickBot="1" x14ac:dyDescent="0.3">
      <c r="A39" s="5"/>
      <c r="B39" s="5"/>
      <c r="C39" s="22"/>
      <c r="D39" s="24"/>
      <c r="E39" s="5"/>
      <c r="F39" s="4"/>
      <c r="G39" s="5"/>
      <c r="H39" s="23"/>
      <c r="I39" s="24"/>
      <c r="J39" s="25"/>
      <c r="K39" s="5"/>
      <c r="L39" s="6"/>
      <c r="M39" s="6"/>
      <c r="N39" s="4"/>
      <c r="X39" s="5"/>
      <c r="Y39" s="5"/>
    </row>
    <row r="40" spans="1:25" ht="21" customHeight="1" thickBot="1" x14ac:dyDescent="0.3">
      <c r="A40" s="39"/>
      <c r="B40" s="39"/>
      <c r="C40" s="22"/>
      <c r="D40" s="40">
        <f>S40</f>
        <v>1.67</v>
      </c>
      <c r="E40" s="5"/>
      <c r="F40" s="4"/>
      <c r="G40" s="5"/>
      <c r="H40" s="26">
        <f ca="1">NOW()</f>
        <v>42672.835059259261</v>
      </c>
      <c r="I40" s="27"/>
      <c r="J40" s="28">
        <f>IF($I$5&lt;&gt;"",$I$5*I3,I3*D40)</f>
        <v>1.67</v>
      </c>
      <c r="K40" s="5"/>
      <c r="L40" s="6"/>
      <c r="M40" s="6"/>
      <c r="N40" s="4"/>
      <c r="R40" s="5">
        <f>COUNTIF(R14:R37,"=St.")</f>
        <v>0</v>
      </c>
      <c r="S40" s="5">
        <f>SUM(S13:S39)</f>
        <v>1.67</v>
      </c>
      <c r="X40" s="5"/>
      <c r="Y40" s="5"/>
    </row>
    <row r="41" spans="1:25" ht="4.5" hidden="1" customHeight="1" x14ac:dyDescent="0.25">
      <c r="A41" s="39"/>
      <c r="B41" s="39"/>
      <c r="C41" s="22"/>
      <c r="D41" s="30"/>
      <c r="E41" s="6"/>
      <c r="F41" s="8"/>
      <c r="G41" s="5"/>
      <c r="H41" s="29"/>
      <c r="I41" s="30"/>
      <c r="J41" s="31">
        <f>IF($I$5&lt;&gt;"",I3*$I$5/$D$40,I3)</f>
        <v>1</v>
      </c>
      <c r="K41" s="5"/>
      <c r="L41" s="6"/>
      <c r="M41" s="6"/>
      <c r="N41" s="4"/>
      <c r="X41" s="5"/>
      <c r="Y41" s="5"/>
    </row>
    <row r="42" spans="1:25" ht="4.5" customHeight="1" x14ac:dyDescent="0.25">
      <c r="A42" s="39"/>
      <c r="B42" s="39"/>
      <c r="C42" s="22"/>
      <c r="D42" s="30"/>
      <c r="E42" s="6"/>
      <c r="F42" s="8"/>
      <c r="G42" s="5"/>
      <c r="H42" s="32"/>
      <c r="I42" s="30"/>
      <c r="J42" s="33"/>
      <c r="K42" s="5"/>
      <c r="L42" s="6"/>
      <c r="M42" s="6"/>
      <c r="N42" s="4"/>
      <c r="X42" s="5"/>
      <c r="Y42" s="5"/>
    </row>
    <row r="43" spans="1:25" ht="4.5" customHeight="1" x14ac:dyDescent="0.25">
      <c r="A43" s="6"/>
      <c r="B43" s="6"/>
      <c r="C43" s="22"/>
      <c r="D43" s="5"/>
      <c r="E43" s="6"/>
      <c r="F43" s="8"/>
      <c r="G43" s="4"/>
      <c r="H43" s="4"/>
      <c r="I43" s="4"/>
      <c r="J43" s="4"/>
      <c r="K43" s="4"/>
      <c r="L43" s="4"/>
      <c r="M43" s="4"/>
      <c r="N43" s="4"/>
      <c r="X43" s="5"/>
      <c r="Y43" s="5"/>
    </row>
    <row r="44" spans="1:25" ht="15.75" x14ac:dyDescent="0.25">
      <c r="A44" s="34"/>
      <c r="B44" s="34"/>
      <c r="C44" s="22"/>
      <c r="D44" s="35"/>
      <c r="E44" s="34"/>
      <c r="F44" s="34"/>
      <c r="G44" s="34"/>
      <c r="H44" s="34"/>
      <c r="I44" s="35"/>
      <c r="J44" s="5"/>
      <c r="K44" s="34"/>
      <c r="L44" s="34"/>
      <c r="M44" s="34"/>
      <c r="N44" s="5"/>
    </row>
    <row r="45" spans="1:25" ht="22.5" customHeight="1" x14ac:dyDescent="0.25">
      <c r="A45" s="5"/>
      <c r="B45" s="36" t="s">
        <v>5</v>
      </c>
      <c r="C45" s="5"/>
      <c r="D45" s="5"/>
      <c r="E45" s="5"/>
      <c r="F45" s="5"/>
      <c r="G45" s="5"/>
      <c r="H45" s="5"/>
      <c r="I45" s="5"/>
      <c r="J45" s="5"/>
      <c r="K45" s="5"/>
      <c r="L45" s="5"/>
      <c r="M45" s="5"/>
      <c r="N45" s="5"/>
    </row>
    <row r="46" spans="1:25" ht="6" customHeight="1" x14ac:dyDescent="0.25">
      <c r="A46" s="5"/>
      <c r="B46" s="5"/>
      <c r="C46" s="5"/>
      <c r="D46" s="5"/>
      <c r="E46" s="5"/>
      <c r="F46" s="5"/>
      <c r="G46" s="5"/>
      <c r="H46" s="5"/>
      <c r="I46" s="5"/>
      <c r="J46" s="5"/>
      <c r="K46" s="5"/>
      <c r="L46" s="5"/>
      <c r="M46" s="5"/>
      <c r="N46" s="5"/>
    </row>
    <row r="47" spans="1:25" ht="161.25" customHeight="1" x14ac:dyDescent="0.25">
      <c r="A47" s="5"/>
      <c r="B47" s="49" t="s">
        <v>6</v>
      </c>
      <c r="C47" s="50"/>
      <c r="D47" s="50"/>
      <c r="E47" s="50"/>
      <c r="F47" s="50"/>
      <c r="G47" s="50"/>
      <c r="H47" s="50"/>
      <c r="I47" s="50"/>
      <c r="J47" s="50"/>
      <c r="K47" s="50"/>
      <c r="L47" s="50"/>
      <c r="M47" s="51"/>
      <c r="N47" s="5"/>
    </row>
    <row r="48" spans="1:25" x14ac:dyDescent="0.25">
      <c r="A48" s="5"/>
      <c r="B48" s="5"/>
      <c r="C48" s="22"/>
      <c r="D48" s="5"/>
      <c r="E48" s="5"/>
      <c r="F48" s="5"/>
      <c r="G48" s="5"/>
      <c r="H48" s="5"/>
      <c r="I48" s="5"/>
      <c r="J48" s="5"/>
      <c r="K48" s="5"/>
      <c r="L48" s="5"/>
      <c r="M48" s="5"/>
      <c r="N48" s="5"/>
    </row>
    <row r="49" spans="1:14" ht="18.75" x14ac:dyDescent="0.3">
      <c r="A49" s="5"/>
      <c r="B49" s="52"/>
      <c r="C49" s="52"/>
      <c r="D49" s="52"/>
      <c r="E49" s="52"/>
      <c r="F49" s="52"/>
      <c r="G49" s="52"/>
      <c r="H49" s="52"/>
      <c r="I49" s="52"/>
      <c r="J49" s="52"/>
      <c r="K49" s="52"/>
      <c r="L49" s="52"/>
      <c r="M49" s="52"/>
      <c r="N49" s="5"/>
    </row>
    <row r="50" spans="1:14" x14ac:dyDescent="0.25">
      <c r="A50" s="5"/>
      <c r="B50" s="5"/>
      <c r="C50" s="22"/>
      <c r="D50" s="5"/>
      <c r="E50" s="5"/>
      <c r="F50" s="5"/>
      <c r="G50" s="5"/>
      <c r="H50" s="5"/>
      <c r="I50" s="5"/>
      <c r="J50" s="5"/>
      <c r="K50" s="5"/>
      <c r="L50" s="5"/>
      <c r="M50" s="5"/>
      <c r="N50" s="5"/>
    </row>
  </sheetData>
  <mergeCells count="11">
    <mergeCell ref="L14:L37"/>
    <mergeCell ref="B47:M47"/>
    <mergeCell ref="B49:M49"/>
    <mergeCell ref="B3:H5"/>
    <mergeCell ref="I3:K3"/>
    <mergeCell ref="I5:K5"/>
    <mergeCell ref="H9:H11"/>
    <mergeCell ref="J9:L9"/>
    <mergeCell ref="B11:B12"/>
    <mergeCell ref="D11:D12"/>
    <mergeCell ref="J11:L11"/>
  </mergeCells>
  <conditionalFormatting sqref="J14:J17 J22:J37">
    <cfRule type="expression" dxfId="262" priority="454" stopIfTrue="1">
      <formula>OR($B14="u",$B14="o2")</formula>
    </cfRule>
    <cfRule type="expression" dxfId="261" priority="455" stopIfTrue="1">
      <formula>$B14="u2"</formula>
    </cfRule>
  </conditionalFormatting>
  <conditionalFormatting sqref="H22:H37 H14:H17">
    <cfRule type="expression" dxfId="260" priority="449">
      <formula>EM="X"</formula>
    </cfRule>
    <cfRule type="expression" dxfId="259" priority="450">
      <formula>AND(EM="X",$B14="u2")</formula>
    </cfRule>
    <cfRule type="expression" dxfId="258" priority="451">
      <formula>AND(EM&lt;&gt;"X",$B14="u2")</formula>
    </cfRule>
    <cfRule type="expression" dxfId="257" priority="452">
      <formula>AND(EM="X",OR($B14="u",$B14="o2"))</formula>
    </cfRule>
    <cfRule type="expression" dxfId="256" priority="453">
      <formula>AND(EM&lt;&gt;"X",OR($B14="u",$B14="o2"))</formula>
    </cfRule>
  </conditionalFormatting>
  <conditionalFormatting sqref="B24:B37 I22:I37 D22:D37 I14:I17 D14:D17">
    <cfRule type="expression" dxfId="255" priority="448">
      <formula>EM="X"</formula>
    </cfRule>
  </conditionalFormatting>
  <conditionalFormatting sqref="L14:L37">
    <cfRule type="expression" dxfId="254" priority="447">
      <formula>EM="X"</formula>
    </cfRule>
  </conditionalFormatting>
  <conditionalFormatting sqref="J11:L11 J9:L9">
    <cfRule type="expression" dxfId="253" priority="446">
      <formula>EM="X"</formula>
    </cfRule>
  </conditionalFormatting>
  <conditionalFormatting sqref="B14:B17 B22:B23">
    <cfRule type="expression" dxfId="252" priority="445">
      <formula>EM="X"</formula>
    </cfRule>
  </conditionalFormatting>
  <conditionalFormatting sqref="H16">
    <cfRule type="expression" dxfId="251" priority="410">
      <formula>EM="X"</formula>
    </cfRule>
    <cfRule type="expression" dxfId="250" priority="411">
      <formula>AND(EM="X",$B16="u2")</formula>
    </cfRule>
    <cfRule type="expression" dxfId="249" priority="412">
      <formula>AND(EM&lt;&gt;"X",$B16="u2")</formula>
    </cfRule>
    <cfRule type="expression" dxfId="248" priority="413">
      <formula>AND(EM="X",OR($B16="u",$B16="o2"))</formula>
    </cfRule>
    <cfRule type="expression" dxfId="247" priority="414">
      <formula>AND(EM&lt;&gt;"X",OR($B16="u",$B16="o2"))</formula>
    </cfRule>
  </conditionalFormatting>
  <conditionalFormatting sqref="I16 D16">
    <cfRule type="expression" dxfId="246" priority="409">
      <formula>EM="X"</formula>
    </cfRule>
  </conditionalFormatting>
  <conditionalFormatting sqref="H16">
    <cfRule type="expression" dxfId="245" priority="404">
      <formula>EM="X"</formula>
    </cfRule>
    <cfRule type="expression" dxfId="244" priority="405">
      <formula>AND(EM="X",$B16="u2")</formula>
    </cfRule>
    <cfRule type="expression" dxfId="243" priority="406">
      <formula>AND(EM&lt;&gt;"X",$B16="u2")</formula>
    </cfRule>
    <cfRule type="expression" dxfId="242" priority="407">
      <formula>AND(EM="X",OR($B16="u",$B16="o2"))</formula>
    </cfRule>
    <cfRule type="expression" dxfId="241" priority="408">
      <formula>AND(EM&lt;&gt;"X",OR($B16="u",$B16="o2"))</formula>
    </cfRule>
  </conditionalFormatting>
  <conditionalFormatting sqref="D16 I16">
    <cfRule type="expression" dxfId="240" priority="403">
      <formula>EM="X"</formula>
    </cfRule>
  </conditionalFormatting>
  <conditionalFormatting sqref="H17">
    <cfRule type="expression" dxfId="239" priority="308">
      <formula>EM="X"</formula>
    </cfRule>
    <cfRule type="expression" dxfId="238" priority="309">
      <formula>AND(EM="X",$B17="u2")</formula>
    </cfRule>
    <cfRule type="expression" dxfId="237" priority="310">
      <formula>AND(EM&lt;&gt;"X",$B17="u2")</formula>
    </cfRule>
    <cfRule type="expression" dxfId="236" priority="311">
      <formula>AND(EM="X",OR($B17="u",$B17="o2"))</formula>
    </cfRule>
    <cfRule type="expression" dxfId="235" priority="312">
      <formula>AND(EM&lt;&gt;"X",OR($B17="u",$B17="o2"))</formula>
    </cfRule>
  </conditionalFormatting>
  <conditionalFormatting sqref="I17 D17">
    <cfRule type="expression" dxfId="234" priority="307">
      <formula>EM="X"</formula>
    </cfRule>
  </conditionalFormatting>
  <conditionalFormatting sqref="H17">
    <cfRule type="expression" dxfId="233" priority="302">
      <formula>EM="X"</formula>
    </cfRule>
    <cfRule type="expression" dxfId="232" priority="303">
      <formula>AND(EM="X",$B17="u2")</formula>
    </cfRule>
    <cfRule type="expression" dxfId="231" priority="304">
      <formula>AND(EM&lt;&gt;"X",$B17="u2")</formula>
    </cfRule>
    <cfRule type="expression" dxfId="230" priority="305">
      <formula>AND(EM="X",OR($B17="u",$B17="o2"))</formula>
    </cfRule>
    <cfRule type="expression" dxfId="229" priority="306">
      <formula>AND(EM&lt;&gt;"X",OR($B17="u",$B17="o2"))</formula>
    </cfRule>
  </conditionalFormatting>
  <conditionalFormatting sqref="I17 D17">
    <cfRule type="expression" dxfId="228" priority="301">
      <formula>EM="X"</formula>
    </cfRule>
  </conditionalFormatting>
  <conditionalFormatting sqref="H17">
    <cfRule type="expression" dxfId="227" priority="296">
      <formula>EM="X"</formula>
    </cfRule>
    <cfRule type="expression" dxfId="226" priority="297">
      <formula>AND(EM="X",$B17="u2")</formula>
    </cfRule>
    <cfRule type="expression" dxfId="225" priority="298">
      <formula>AND(EM&lt;&gt;"X",$B17="u2")</formula>
    </cfRule>
    <cfRule type="expression" dxfId="224" priority="299">
      <formula>AND(EM="X",OR($B17="u",$B17="o2"))</formula>
    </cfRule>
    <cfRule type="expression" dxfId="223" priority="300">
      <formula>AND(EM&lt;&gt;"X",OR($B17="u",$B17="o2"))</formula>
    </cfRule>
  </conditionalFormatting>
  <conditionalFormatting sqref="D17 I17">
    <cfRule type="expression" dxfId="222" priority="295">
      <formula>EM="X"</formula>
    </cfRule>
  </conditionalFormatting>
  <conditionalFormatting sqref="J21">
    <cfRule type="expression" dxfId="221" priority="221" stopIfTrue="1">
      <formula>OR($B21="u",$B21="o2")</formula>
    </cfRule>
    <cfRule type="expression" dxfId="220" priority="222" stopIfTrue="1">
      <formula>$B21="u2"</formula>
    </cfRule>
  </conditionalFormatting>
  <conditionalFormatting sqref="B21">
    <cfRule type="expression" dxfId="219" priority="220">
      <formula>EM="X"</formula>
    </cfRule>
  </conditionalFormatting>
  <conditionalFormatting sqref="H21">
    <cfRule type="expression" dxfId="218" priority="215">
      <formula>EM="X"</formula>
    </cfRule>
    <cfRule type="expression" dxfId="217" priority="216">
      <formula>AND(EM="X",$B21="u2")</formula>
    </cfRule>
    <cfRule type="expression" dxfId="216" priority="217">
      <formula>AND(EM&lt;&gt;"X",$B21="u2")</formula>
    </cfRule>
    <cfRule type="expression" dxfId="215" priority="218">
      <formula>AND(EM="X",OR($B21="u",$B21="o2"))</formula>
    </cfRule>
    <cfRule type="expression" dxfId="214" priority="219">
      <formula>AND(EM&lt;&gt;"X",OR($B21="u",$B21="o2"))</formula>
    </cfRule>
  </conditionalFormatting>
  <conditionalFormatting sqref="D21 I21">
    <cfRule type="expression" dxfId="213" priority="214">
      <formula>EM="X"</formula>
    </cfRule>
  </conditionalFormatting>
  <conditionalFormatting sqref="H21">
    <cfRule type="expression" dxfId="212" priority="209">
      <formula>EM="X"</formula>
    </cfRule>
    <cfRule type="expression" dxfId="211" priority="210">
      <formula>AND(EM="X",$B21="u2")</formula>
    </cfRule>
    <cfRule type="expression" dxfId="210" priority="211">
      <formula>AND(EM&lt;&gt;"X",$B21="u2")</formula>
    </cfRule>
    <cfRule type="expression" dxfId="209" priority="212">
      <formula>AND(EM="X",OR($B21="u",$B21="o2"))</formula>
    </cfRule>
    <cfRule type="expression" dxfId="208" priority="213">
      <formula>AND(EM&lt;&gt;"X",OR($B21="u",$B21="o2"))</formula>
    </cfRule>
  </conditionalFormatting>
  <conditionalFormatting sqref="D21 I21">
    <cfRule type="expression" dxfId="207" priority="208">
      <formula>EM="X"</formula>
    </cfRule>
  </conditionalFormatting>
  <conditionalFormatting sqref="H21">
    <cfRule type="expression" dxfId="206" priority="203">
      <formula>EM="X"</formula>
    </cfRule>
    <cfRule type="expression" dxfId="205" priority="204">
      <formula>AND(EM="X",$B21="u2")</formula>
    </cfRule>
    <cfRule type="expression" dxfId="204" priority="205">
      <formula>AND(EM&lt;&gt;"X",$B21="u2")</formula>
    </cfRule>
    <cfRule type="expression" dxfId="203" priority="206">
      <formula>AND(EM="X",OR($B21="u",$B21="o2"))</formula>
    </cfRule>
    <cfRule type="expression" dxfId="202" priority="207">
      <formula>AND(EM&lt;&gt;"X",OR($B21="u",$B21="o2"))</formula>
    </cfRule>
  </conditionalFormatting>
  <conditionalFormatting sqref="D21 I21">
    <cfRule type="expression" dxfId="201" priority="202">
      <formula>EM="X"</formula>
    </cfRule>
  </conditionalFormatting>
  <conditionalFormatting sqref="H21">
    <cfRule type="expression" dxfId="200" priority="197">
      <formula>EM="X"</formula>
    </cfRule>
    <cfRule type="expression" dxfId="199" priority="198">
      <formula>AND(EM="X",$B21="u2")</formula>
    </cfRule>
    <cfRule type="expression" dxfId="198" priority="199">
      <formula>AND(EM&lt;&gt;"X",$B21="u2")</formula>
    </cfRule>
    <cfRule type="expression" dxfId="197" priority="200">
      <formula>AND(EM="X",OR($B21="u",$B21="o2"))</formula>
    </cfRule>
    <cfRule type="expression" dxfId="196" priority="201">
      <formula>AND(EM&lt;&gt;"X",OR($B21="u",$B21="o2"))</formula>
    </cfRule>
  </conditionalFormatting>
  <conditionalFormatting sqref="D21 I21">
    <cfRule type="expression" dxfId="195" priority="196">
      <formula>EM="X"</formula>
    </cfRule>
  </conditionalFormatting>
  <conditionalFormatting sqref="H21">
    <cfRule type="expression" dxfId="194" priority="191">
      <formula>EM="X"</formula>
    </cfRule>
    <cfRule type="expression" dxfId="193" priority="192">
      <formula>AND(EM="X",$B21="u2")</formula>
    </cfRule>
    <cfRule type="expression" dxfId="192" priority="193">
      <formula>AND(EM&lt;&gt;"X",$B21="u2")</formula>
    </cfRule>
    <cfRule type="expression" dxfId="191" priority="194">
      <formula>AND(EM="X",OR($B21="u",$B21="o2"))</formula>
    </cfRule>
    <cfRule type="expression" dxfId="190" priority="195">
      <formula>AND(EM&lt;&gt;"X",OR($B21="u",$B21="o2"))</formula>
    </cfRule>
  </conditionalFormatting>
  <conditionalFormatting sqref="D21 I21">
    <cfRule type="expression" dxfId="189" priority="190">
      <formula>EM="X"</formula>
    </cfRule>
  </conditionalFormatting>
  <conditionalFormatting sqref="H21">
    <cfRule type="expression" dxfId="188" priority="185">
      <formula>EM="X"</formula>
    </cfRule>
    <cfRule type="expression" dxfId="187" priority="186">
      <formula>AND(EM="X",$B21="u2")</formula>
    </cfRule>
    <cfRule type="expression" dxfId="186" priority="187">
      <formula>AND(EM&lt;&gt;"X",$B21="u2")</formula>
    </cfRule>
    <cfRule type="expression" dxfId="185" priority="188">
      <formula>AND(EM="X",OR($B21="u",$B21="o2"))</formula>
    </cfRule>
    <cfRule type="expression" dxfId="184" priority="189">
      <formula>AND(EM&lt;&gt;"X",OR($B21="u",$B21="o2"))</formula>
    </cfRule>
  </conditionalFormatting>
  <conditionalFormatting sqref="D21 I21">
    <cfRule type="expression" dxfId="183" priority="184">
      <formula>EM="X"</formula>
    </cfRule>
  </conditionalFormatting>
  <conditionalFormatting sqref="H21">
    <cfRule type="expression" dxfId="182" priority="179">
      <formula>EM="X"</formula>
    </cfRule>
    <cfRule type="expression" dxfId="181" priority="180">
      <formula>AND(EM="X",$B21="u2")</formula>
    </cfRule>
    <cfRule type="expression" dxfId="180" priority="181">
      <formula>AND(EM&lt;&gt;"X",$B21="u2")</formula>
    </cfRule>
    <cfRule type="expression" dxfId="179" priority="182">
      <formula>AND(EM="X",OR($B21="u",$B21="o2"))</formula>
    </cfRule>
    <cfRule type="expression" dxfId="178" priority="183">
      <formula>AND(EM&lt;&gt;"X",OR($B21="u",$B21="o2"))</formula>
    </cfRule>
  </conditionalFormatting>
  <conditionalFormatting sqref="I21 D21">
    <cfRule type="expression" dxfId="177" priority="178">
      <formula>EM="X"</formula>
    </cfRule>
  </conditionalFormatting>
  <conditionalFormatting sqref="H21">
    <cfRule type="expression" dxfId="176" priority="173">
      <formula>EM="X"</formula>
    </cfRule>
    <cfRule type="expression" dxfId="175" priority="174">
      <formula>AND(EM="X",$B21="u2")</formula>
    </cfRule>
    <cfRule type="expression" dxfId="174" priority="175">
      <formula>AND(EM&lt;&gt;"X",$B21="u2")</formula>
    </cfRule>
    <cfRule type="expression" dxfId="173" priority="176">
      <formula>AND(EM="X",OR($B21="u",$B21="o2"))</formula>
    </cfRule>
    <cfRule type="expression" dxfId="172" priority="177">
      <formula>AND(EM&lt;&gt;"X",OR($B21="u",$B21="o2"))</formula>
    </cfRule>
  </conditionalFormatting>
  <conditionalFormatting sqref="D21 I21">
    <cfRule type="expression" dxfId="171" priority="172">
      <formula>EM="X"</formula>
    </cfRule>
  </conditionalFormatting>
  <conditionalFormatting sqref="H21">
    <cfRule type="expression" dxfId="170" priority="167">
      <formula>EM="X"</formula>
    </cfRule>
    <cfRule type="expression" dxfId="169" priority="168">
      <formula>AND(EM="X",$B21="u2")</formula>
    </cfRule>
    <cfRule type="expression" dxfId="168" priority="169">
      <formula>AND(EM&lt;&gt;"X",$B21="u2")</formula>
    </cfRule>
    <cfRule type="expression" dxfId="167" priority="170">
      <formula>AND(EM="X",OR($B21="u",$B21="o2"))</formula>
    </cfRule>
    <cfRule type="expression" dxfId="166" priority="171">
      <formula>AND(EM&lt;&gt;"X",OR($B21="u",$B21="o2"))</formula>
    </cfRule>
  </conditionalFormatting>
  <conditionalFormatting sqref="D21 I21">
    <cfRule type="expression" dxfId="165" priority="166">
      <formula>EM="X"</formula>
    </cfRule>
  </conditionalFormatting>
  <conditionalFormatting sqref="H21">
    <cfRule type="expression" dxfId="164" priority="161">
      <formula>EM="X"</formula>
    </cfRule>
    <cfRule type="expression" dxfId="163" priority="162">
      <formula>AND(EM="X",$B21="u2")</formula>
    </cfRule>
    <cfRule type="expression" dxfId="162" priority="163">
      <formula>AND(EM&lt;&gt;"X",$B21="u2")</formula>
    </cfRule>
    <cfRule type="expression" dxfId="161" priority="164">
      <formula>AND(EM="X",OR($B21="u",$B21="o2"))</formula>
    </cfRule>
    <cfRule type="expression" dxfId="160" priority="165">
      <formula>AND(EM&lt;&gt;"X",OR($B21="u",$B21="o2"))</formula>
    </cfRule>
  </conditionalFormatting>
  <conditionalFormatting sqref="D21 I21">
    <cfRule type="expression" dxfId="159" priority="160">
      <formula>EM="X"</formula>
    </cfRule>
  </conditionalFormatting>
  <conditionalFormatting sqref="H21">
    <cfRule type="expression" dxfId="158" priority="155">
      <formula>EM="X"</formula>
    </cfRule>
    <cfRule type="expression" dxfId="157" priority="156">
      <formula>AND(EM="X",$B21="u2")</formula>
    </cfRule>
    <cfRule type="expression" dxfId="156" priority="157">
      <formula>AND(EM&lt;&gt;"X",$B21="u2")</formula>
    </cfRule>
    <cfRule type="expression" dxfId="155" priority="158">
      <formula>AND(EM="X",OR($B21="u",$B21="o2"))</formula>
    </cfRule>
    <cfRule type="expression" dxfId="154" priority="159">
      <formula>AND(EM&lt;&gt;"X",OR($B21="u",$B21="o2"))</formula>
    </cfRule>
  </conditionalFormatting>
  <conditionalFormatting sqref="D21 I21">
    <cfRule type="expression" dxfId="153" priority="154">
      <formula>EM="X"</formula>
    </cfRule>
  </conditionalFormatting>
  <conditionalFormatting sqref="H21">
    <cfRule type="expression" dxfId="152" priority="149">
      <formula>EM="X"</formula>
    </cfRule>
    <cfRule type="expression" dxfId="151" priority="150">
      <formula>AND(EM="X",$B21="u2")</formula>
    </cfRule>
    <cfRule type="expression" dxfId="150" priority="151">
      <formula>AND(EM&lt;&gt;"X",$B21="u2")</formula>
    </cfRule>
    <cfRule type="expression" dxfId="149" priority="152">
      <formula>AND(EM="X",OR($B21="u",$B21="o2"))</formula>
    </cfRule>
    <cfRule type="expression" dxfId="148" priority="153">
      <formula>AND(EM&lt;&gt;"X",OR($B21="u",$B21="o2"))</formula>
    </cfRule>
  </conditionalFormatting>
  <conditionalFormatting sqref="D21 I21">
    <cfRule type="expression" dxfId="147" priority="148">
      <formula>EM="X"</formula>
    </cfRule>
  </conditionalFormatting>
  <conditionalFormatting sqref="H21">
    <cfRule type="expression" dxfId="146" priority="143">
      <formula>EM="X"</formula>
    </cfRule>
    <cfRule type="expression" dxfId="145" priority="144">
      <formula>AND(EM="X",$B21="u2")</formula>
    </cfRule>
    <cfRule type="expression" dxfId="144" priority="145">
      <formula>AND(EM&lt;&gt;"X",$B21="u2")</formula>
    </cfRule>
    <cfRule type="expression" dxfId="143" priority="146">
      <formula>AND(EM="X",OR($B21="u",$B21="o2"))</formula>
    </cfRule>
    <cfRule type="expression" dxfId="142" priority="147">
      <formula>AND(EM&lt;&gt;"X",OR($B21="u",$B21="o2"))</formula>
    </cfRule>
  </conditionalFormatting>
  <conditionalFormatting sqref="D21 I21">
    <cfRule type="expression" dxfId="141" priority="142">
      <formula>EM="X"</formula>
    </cfRule>
  </conditionalFormatting>
  <conditionalFormatting sqref="J20">
    <cfRule type="expression" dxfId="140" priority="140" stopIfTrue="1">
      <formula>OR($B20="u",$B20="o2")</formula>
    </cfRule>
    <cfRule type="expression" dxfId="139" priority="141" stopIfTrue="1">
      <formula>$B20="u2"</formula>
    </cfRule>
  </conditionalFormatting>
  <conditionalFormatting sqref="H20">
    <cfRule type="expression" dxfId="138" priority="135">
      <formula>EM="X"</formula>
    </cfRule>
    <cfRule type="expression" dxfId="137" priority="136">
      <formula>AND(EM="X",$B20="u2")</formula>
    </cfRule>
    <cfRule type="expression" dxfId="136" priority="137">
      <formula>AND(EM&lt;&gt;"X",$B20="u2")</formula>
    </cfRule>
    <cfRule type="expression" dxfId="135" priority="138">
      <formula>AND(EM="X",OR($B20="u",$B20="o2"))</formula>
    </cfRule>
    <cfRule type="expression" dxfId="134" priority="139">
      <formula>AND(EM&lt;&gt;"X",OR($B20="u",$B20="o2"))</formula>
    </cfRule>
  </conditionalFormatting>
  <conditionalFormatting sqref="I20 D20">
    <cfRule type="expression" dxfId="133" priority="134">
      <formula>EM="X"</formula>
    </cfRule>
  </conditionalFormatting>
  <conditionalFormatting sqref="B20">
    <cfRule type="expression" dxfId="132" priority="133">
      <formula>EM="X"</formula>
    </cfRule>
  </conditionalFormatting>
  <conditionalFormatting sqref="H20">
    <cfRule type="expression" dxfId="131" priority="128">
      <formula>EM="X"</formula>
    </cfRule>
    <cfRule type="expression" dxfId="130" priority="129">
      <formula>AND(EM="X",$B20="u2")</formula>
    </cfRule>
    <cfRule type="expression" dxfId="129" priority="130">
      <formula>AND(EM&lt;&gt;"X",$B20="u2")</formula>
    </cfRule>
    <cfRule type="expression" dxfId="128" priority="131">
      <formula>AND(EM="X",OR($B20="u",$B20="o2"))</formula>
    </cfRule>
    <cfRule type="expression" dxfId="127" priority="132">
      <formula>AND(EM&lt;&gt;"X",OR($B20="u",$B20="o2"))</formula>
    </cfRule>
  </conditionalFormatting>
  <conditionalFormatting sqref="I20 D20">
    <cfRule type="expression" dxfId="126" priority="127">
      <formula>EM="X"</formula>
    </cfRule>
  </conditionalFormatting>
  <conditionalFormatting sqref="H20">
    <cfRule type="expression" dxfId="125" priority="122">
      <formula>EM="X"</formula>
    </cfRule>
    <cfRule type="expression" dxfId="124" priority="123">
      <formula>AND(EM="X",$B20="u2")</formula>
    </cfRule>
    <cfRule type="expression" dxfId="123" priority="124">
      <formula>AND(EM&lt;&gt;"X",$B20="u2")</formula>
    </cfRule>
    <cfRule type="expression" dxfId="122" priority="125">
      <formula>AND(EM="X",OR($B20="u",$B20="o2"))</formula>
    </cfRule>
    <cfRule type="expression" dxfId="121" priority="126">
      <formula>AND(EM&lt;&gt;"X",OR($B20="u",$B20="o2"))</formula>
    </cfRule>
  </conditionalFormatting>
  <conditionalFormatting sqref="D20 I20">
    <cfRule type="expression" dxfId="120" priority="121">
      <formula>EM="X"</formula>
    </cfRule>
  </conditionalFormatting>
  <conditionalFormatting sqref="H20">
    <cfRule type="expression" dxfId="119" priority="116">
      <formula>EM="X"</formula>
    </cfRule>
    <cfRule type="expression" dxfId="118" priority="117">
      <formula>AND(EM="X",$B20="u2")</formula>
    </cfRule>
    <cfRule type="expression" dxfId="117" priority="118">
      <formula>AND(EM&lt;&gt;"X",$B20="u2")</formula>
    </cfRule>
    <cfRule type="expression" dxfId="116" priority="119">
      <formula>AND(EM="X",OR($B20="u",$B20="o2"))</formula>
    </cfRule>
    <cfRule type="expression" dxfId="115" priority="120">
      <formula>AND(EM&lt;&gt;"X",OR($B20="u",$B20="o2"))</formula>
    </cfRule>
  </conditionalFormatting>
  <conditionalFormatting sqref="D20 I20">
    <cfRule type="expression" dxfId="114" priority="115">
      <formula>EM="X"</formula>
    </cfRule>
  </conditionalFormatting>
  <conditionalFormatting sqref="H20">
    <cfRule type="expression" dxfId="113" priority="110">
      <formula>EM="X"</formula>
    </cfRule>
    <cfRule type="expression" dxfId="112" priority="111">
      <formula>AND(EM="X",$B20="u2")</formula>
    </cfRule>
    <cfRule type="expression" dxfId="111" priority="112">
      <formula>AND(EM&lt;&gt;"X",$B20="u2")</formula>
    </cfRule>
    <cfRule type="expression" dxfId="110" priority="113">
      <formula>AND(EM="X",OR($B20="u",$B20="o2"))</formula>
    </cfRule>
    <cfRule type="expression" dxfId="109" priority="114">
      <formula>AND(EM&lt;&gt;"X",OR($B20="u",$B20="o2"))</formula>
    </cfRule>
  </conditionalFormatting>
  <conditionalFormatting sqref="D20 I20">
    <cfRule type="expression" dxfId="108" priority="109">
      <formula>EM="X"</formula>
    </cfRule>
  </conditionalFormatting>
  <conditionalFormatting sqref="H20">
    <cfRule type="expression" dxfId="107" priority="104">
      <formula>EM="X"</formula>
    </cfRule>
    <cfRule type="expression" dxfId="106" priority="105">
      <formula>AND(EM="X",$B20="u2")</formula>
    </cfRule>
    <cfRule type="expression" dxfId="105" priority="106">
      <formula>AND(EM&lt;&gt;"X",$B20="u2")</formula>
    </cfRule>
    <cfRule type="expression" dxfId="104" priority="107">
      <formula>AND(EM="X",OR($B20="u",$B20="o2"))</formula>
    </cfRule>
    <cfRule type="expression" dxfId="103" priority="108">
      <formula>AND(EM&lt;&gt;"X",OR($B20="u",$B20="o2"))</formula>
    </cfRule>
  </conditionalFormatting>
  <conditionalFormatting sqref="D20 I20">
    <cfRule type="expression" dxfId="102" priority="103">
      <formula>EM="X"</formula>
    </cfRule>
  </conditionalFormatting>
  <conditionalFormatting sqref="H20">
    <cfRule type="expression" dxfId="101" priority="98">
      <formula>EM="X"</formula>
    </cfRule>
    <cfRule type="expression" dxfId="100" priority="99">
      <formula>AND(EM="X",$B20="u2")</formula>
    </cfRule>
    <cfRule type="expression" dxfId="99" priority="100">
      <formula>AND(EM&lt;&gt;"X",$B20="u2")</formula>
    </cfRule>
    <cfRule type="expression" dxfId="98" priority="101">
      <formula>AND(EM="X",OR($B20="u",$B20="o2"))</formula>
    </cfRule>
    <cfRule type="expression" dxfId="97" priority="102">
      <formula>AND(EM&lt;&gt;"X",OR($B20="u",$B20="o2"))</formula>
    </cfRule>
  </conditionalFormatting>
  <conditionalFormatting sqref="D20 I20">
    <cfRule type="expression" dxfId="96" priority="97">
      <formula>EM="X"</formula>
    </cfRule>
  </conditionalFormatting>
  <conditionalFormatting sqref="H20">
    <cfRule type="expression" dxfId="95" priority="92">
      <formula>EM="X"</formula>
    </cfRule>
    <cfRule type="expression" dxfId="94" priority="93">
      <formula>AND(EM="X",$B20="u2")</formula>
    </cfRule>
    <cfRule type="expression" dxfId="93" priority="94">
      <formula>AND(EM&lt;&gt;"X",$B20="u2")</formula>
    </cfRule>
    <cfRule type="expression" dxfId="92" priority="95">
      <formula>AND(EM="X",OR($B20="u",$B20="o2"))</formula>
    </cfRule>
    <cfRule type="expression" dxfId="91" priority="96">
      <formula>AND(EM&lt;&gt;"X",OR($B20="u",$B20="o2"))</formula>
    </cfRule>
  </conditionalFormatting>
  <conditionalFormatting sqref="D20 I20">
    <cfRule type="expression" dxfId="90" priority="91">
      <formula>EM="X"</formula>
    </cfRule>
  </conditionalFormatting>
  <conditionalFormatting sqref="H20">
    <cfRule type="expression" dxfId="89" priority="86">
      <formula>EM="X"</formula>
    </cfRule>
    <cfRule type="expression" dxfId="88" priority="87">
      <formula>AND(EM="X",$B20="u2")</formula>
    </cfRule>
    <cfRule type="expression" dxfId="87" priority="88">
      <formula>AND(EM&lt;&gt;"X",$B20="u2")</formula>
    </cfRule>
    <cfRule type="expression" dxfId="86" priority="89">
      <formula>AND(EM="X",OR($B20="u",$B20="o2"))</formula>
    </cfRule>
    <cfRule type="expression" dxfId="85" priority="90">
      <formula>AND(EM&lt;&gt;"X",OR($B20="u",$B20="o2"))</formula>
    </cfRule>
  </conditionalFormatting>
  <conditionalFormatting sqref="I20 D20">
    <cfRule type="expression" dxfId="84" priority="85">
      <formula>EM="X"</formula>
    </cfRule>
  </conditionalFormatting>
  <conditionalFormatting sqref="H20">
    <cfRule type="expression" dxfId="83" priority="80">
      <formula>EM="X"</formula>
    </cfRule>
    <cfRule type="expression" dxfId="82" priority="81">
      <formula>AND(EM="X",$B20="u2")</formula>
    </cfRule>
    <cfRule type="expression" dxfId="81" priority="82">
      <formula>AND(EM&lt;&gt;"X",$B20="u2")</formula>
    </cfRule>
    <cfRule type="expression" dxfId="80" priority="83">
      <formula>AND(EM="X",OR($B20="u",$B20="o2"))</formula>
    </cfRule>
    <cfRule type="expression" dxfId="79" priority="84">
      <formula>AND(EM&lt;&gt;"X",OR($B20="u",$B20="o2"))</formula>
    </cfRule>
  </conditionalFormatting>
  <conditionalFormatting sqref="I20 D20">
    <cfRule type="expression" dxfId="78" priority="79">
      <formula>EM="X"</formula>
    </cfRule>
  </conditionalFormatting>
  <conditionalFormatting sqref="H20">
    <cfRule type="expression" dxfId="77" priority="74">
      <formula>EM="X"</formula>
    </cfRule>
    <cfRule type="expression" dxfId="76" priority="75">
      <formula>AND(EM="X",$B20="u2")</formula>
    </cfRule>
    <cfRule type="expression" dxfId="75" priority="76">
      <formula>AND(EM&lt;&gt;"X",$B20="u2")</formula>
    </cfRule>
    <cfRule type="expression" dxfId="74" priority="77">
      <formula>AND(EM="X",OR($B20="u",$B20="o2"))</formula>
    </cfRule>
    <cfRule type="expression" dxfId="73" priority="78">
      <formula>AND(EM&lt;&gt;"X",OR($B20="u",$B20="o2"))</formula>
    </cfRule>
  </conditionalFormatting>
  <conditionalFormatting sqref="D20 I20">
    <cfRule type="expression" dxfId="72" priority="73">
      <formula>EM="X"</formula>
    </cfRule>
  </conditionalFormatting>
  <conditionalFormatting sqref="H20">
    <cfRule type="expression" dxfId="71" priority="68">
      <formula>EM="X"</formula>
    </cfRule>
    <cfRule type="expression" dxfId="70" priority="69">
      <formula>AND(EM="X",$B20="u2")</formula>
    </cfRule>
    <cfRule type="expression" dxfId="69" priority="70">
      <formula>AND(EM&lt;&gt;"X",$B20="u2")</formula>
    </cfRule>
    <cfRule type="expression" dxfId="68" priority="71">
      <formula>AND(EM="X",OR($B20="u",$B20="o2"))</formula>
    </cfRule>
    <cfRule type="expression" dxfId="67" priority="72">
      <formula>AND(EM&lt;&gt;"X",OR($B20="u",$B20="o2"))</formula>
    </cfRule>
  </conditionalFormatting>
  <conditionalFormatting sqref="D20 I20">
    <cfRule type="expression" dxfId="66" priority="67">
      <formula>EM="X"</formula>
    </cfRule>
  </conditionalFormatting>
  <conditionalFormatting sqref="J19">
    <cfRule type="expression" dxfId="65" priority="65" stopIfTrue="1">
      <formula>OR($B19="u",$B19="o2")</formula>
    </cfRule>
    <cfRule type="expression" dxfId="64" priority="66" stopIfTrue="1">
      <formula>$B19="u2"</formula>
    </cfRule>
  </conditionalFormatting>
  <conditionalFormatting sqref="H19">
    <cfRule type="expression" dxfId="63" priority="60">
      <formula>EM="X"</formula>
    </cfRule>
    <cfRule type="expression" dxfId="62" priority="61">
      <formula>AND(EM="X",$B19="u2")</formula>
    </cfRule>
    <cfRule type="expression" dxfId="61" priority="62">
      <formula>AND(EM&lt;&gt;"X",$B19="u2")</formula>
    </cfRule>
    <cfRule type="expression" dxfId="60" priority="63">
      <formula>AND(EM="X",OR($B19="u",$B19="o2"))</formula>
    </cfRule>
    <cfRule type="expression" dxfId="59" priority="64">
      <formula>AND(EM&lt;&gt;"X",OR($B19="u",$B19="o2"))</formula>
    </cfRule>
  </conditionalFormatting>
  <conditionalFormatting sqref="I19 D19">
    <cfRule type="expression" dxfId="58" priority="59">
      <formula>EM="X"</formula>
    </cfRule>
  </conditionalFormatting>
  <conditionalFormatting sqref="B19">
    <cfRule type="expression" dxfId="57" priority="58">
      <formula>EM="X"</formula>
    </cfRule>
  </conditionalFormatting>
  <conditionalFormatting sqref="H19">
    <cfRule type="expression" dxfId="56" priority="53">
      <formula>EM="X"</formula>
    </cfRule>
    <cfRule type="expression" dxfId="55" priority="54">
      <formula>AND(EM="X",$B19="u2")</formula>
    </cfRule>
    <cfRule type="expression" dxfId="54" priority="55">
      <formula>AND(EM&lt;&gt;"X",$B19="u2")</formula>
    </cfRule>
    <cfRule type="expression" dxfId="53" priority="56">
      <formula>AND(EM="X",OR($B19="u",$B19="o2"))</formula>
    </cfRule>
    <cfRule type="expression" dxfId="52" priority="57">
      <formula>AND(EM&lt;&gt;"X",OR($B19="u",$B19="o2"))</formula>
    </cfRule>
  </conditionalFormatting>
  <conditionalFormatting sqref="I19 D19">
    <cfRule type="expression" dxfId="51" priority="52">
      <formula>EM="X"</formula>
    </cfRule>
  </conditionalFormatting>
  <conditionalFormatting sqref="H19">
    <cfRule type="expression" dxfId="50" priority="47">
      <formula>EM="X"</formula>
    </cfRule>
    <cfRule type="expression" dxfId="49" priority="48">
      <formula>AND(EM="X",$B19="u2")</formula>
    </cfRule>
    <cfRule type="expression" dxfId="48" priority="49">
      <formula>AND(EM&lt;&gt;"X",$B19="u2")</formula>
    </cfRule>
    <cfRule type="expression" dxfId="47" priority="50">
      <formula>AND(EM="X",OR($B19="u",$B19="o2"))</formula>
    </cfRule>
    <cfRule type="expression" dxfId="46" priority="51">
      <formula>AND(EM&lt;&gt;"X",OR($B19="u",$B19="o2"))</formula>
    </cfRule>
  </conditionalFormatting>
  <conditionalFormatting sqref="I19 D19">
    <cfRule type="expression" dxfId="45" priority="46">
      <formula>EM="X"</formula>
    </cfRule>
  </conditionalFormatting>
  <conditionalFormatting sqref="H19">
    <cfRule type="expression" dxfId="44" priority="41">
      <formula>EM="X"</formula>
    </cfRule>
    <cfRule type="expression" dxfId="43" priority="42">
      <formula>AND(EM="X",$B19="u2")</formula>
    </cfRule>
    <cfRule type="expression" dxfId="42" priority="43">
      <formula>AND(EM&lt;&gt;"X",$B19="u2")</formula>
    </cfRule>
    <cfRule type="expression" dxfId="41" priority="44">
      <formula>AND(EM="X",OR($B19="u",$B19="o2"))</formula>
    </cfRule>
    <cfRule type="expression" dxfId="40" priority="45">
      <formula>AND(EM&lt;&gt;"X",OR($B19="u",$B19="o2"))</formula>
    </cfRule>
  </conditionalFormatting>
  <conditionalFormatting sqref="D19 I19">
    <cfRule type="expression" dxfId="39" priority="40">
      <formula>EM="X"</formula>
    </cfRule>
  </conditionalFormatting>
  <conditionalFormatting sqref="H19">
    <cfRule type="expression" dxfId="38" priority="35">
      <formula>EM="X"</formula>
    </cfRule>
    <cfRule type="expression" dxfId="37" priority="36">
      <formula>AND(EM="X",$B19="u2")</formula>
    </cfRule>
    <cfRule type="expression" dxfId="36" priority="37">
      <formula>AND(EM&lt;&gt;"X",$B19="u2")</formula>
    </cfRule>
    <cfRule type="expression" dxfId="35" priority="38">
      <formula>AND(EM="X",OR($B19="u",$B19="o2"))</formula>
    </cfRule>
    <cfRule type="expression" dxfId="34" priority="39">
      <formula>AND(EM&lt;&gt;"X",OR($B19="u",$B19="o2"))</formula>
    </cfRule>
  </conditionalFormatting>
  <conditionalFormatting sqref="D19 I19">
    <cfRule type="expression" dxfId="33" priority="34">
      <formula>EM="X"</formula>
    </cfRule>
  </conditionalFormatting>
  <conditionalFormatting sqref="H19">
    <cfRule type="expression" dxfId="32" priority="29">
      <formula>EM="X"</formula>
    </cfRule>
    <cfRule type="expression" dxfId="31" priority="30">
      <formula>AND(EM="X",$B19="u2")</formula>
    </cfRule>
    <cfRule type="expression" dxfId="30" priority="31">
      <formula>AND(EM&lt;&gt;"X",$B19="u2")</formula>
    </cfRule>
    <cfRule type="expression" dxfId="29" priority="32">
      <formula>AND(EM="X",OR($B19="u",$B19="o2"))</formula>
    </cfRule>
    <cfRule type="expression" dxfId="28" priority="33">
      <formula>AND(EM&lt;&gt;"X",OR($B19="u",$B19="o2"))</formula>
    </cfRule>
  </conditionalFormatting>
  <conditionalFormatting sqref="I19 D19">
    <cfRule type="expression" dxfId="27" priority="28">
      <formula>EM="X"</formula>
    </cfRule>
  </conditionalFormatting>
  <conditionalFormatting sqref="J18">
    <cfRule type="expression" dxfId="26" priority="26" stopIfTrue="1">
      <formula>OR($B18="u",$B18="o2")</formula>
    </cfRule>
    <cfRule type="expression" dxfId="25" priority="27" stopIfTrue="1">
      <formula>$B18="u2"</formula>
    </cfRule>
  </conditionalFormatting>
  <conditionalFormatting sqref="H18">
    <cfRule type="expression" dxfId="24" priority="21">
      <formula>EM="X"</formula>
    </cfRule>
    <cfRule type="expression" dxfId="23" priority="22">
      <formula>AND(EM="X",$B18="u2")</formula>
    </cfRule>
    <cfRule type="expression" dxfId="22" priority="23">
      <formula>AND(EM&lt;&gt;"X",$B18="u2")</formula>
    </cfRule>
    <cfRule type="expression" dxfId="21" priority="24">
      <formula>AND(EM="X",OR($B18="u",$B18="o2"))</formula>
    </cfRule>
    <cfRule type="expression" dxfId="20" priority="25">
      <formula>AND(EM&lt;&gt;"X",OR($B18="u",$B18="o2"))</formula>
    </cfRule>
  </conditionalFormatting>
  <conditionalFormatting sqref="I18 D18">
    <cfRule type="expression" dxfId="19" priority="20">
      <formula>EM="X"</formula>
    </cfRule>
  </conditionalFormatting>
  <conditionalFormatting sqref="B18">
    <cfRule type="expression" dxfId="18" priority="19">
      <formula>EM="X"</formula>
    </cfRule>
  </conditionalFormatting>
  <conditionalFormatting sqref="H18">
    <cfRule type="expression" dxfId="17" priority="14">
      <formula>EM="X"</formula>
    </cfRule>
    <cfRule type="expression" dxfId="16" priority="15">
      <formula>AND(EM="X",$B18="u2")</formula>
    </cfRule>
    <cfRule type="expression" dxfId="15" priority="16">
      <formula>AND(EM&lt;&gt;"X",$B18="u2")</formula>
    </cfRule>
    <cfRule type="expression" dxfId="14" priority="17">
      <formula>AND(EM="X",OR($B18="u",$B18="o2"))</formula>
    </cfRule>
    <cfRule type="expression" dxfId="13" priority="18">
      <formula>AND(EM&lt;&gt;"X",OR($B18="u",$B18="o2"))</formula>
    </cfRule>
  </conditionalFormatting>
  <conditionalFormatting sqref="I18 D18">
    <cfRule type="expression" dxfId="12" priority="13">
      <formula>EM="X"</formula>
    </cfRule>
  </conditionalFormatting>
  <conditionalFormatting sqref="H18">
    <cfRule type="expression" dxfId="11" priority="8">
      <formula>EM="X"</formula>
    </cfRule>
    <cfRule type="expression" dxfId="10" priority="9">
      <formula>AND(EM="X",$B18="u2")</formula>
    </cfRule>
    <cfRule type="expression" dxfId="9" priority="10">
      <formula>AND(EM&lt;&gt;"X",$B18="u2")</formula>
    </cfRule>
    <cfRule type="expression" dxfId="8" priority="11">
      <formula>AND(EM="X",OR($B18="u",$B18="o2"))</formula>
    </cfRule>
    <cfRule type="expression" dxfId="7" priority="12">
      <formula>AND(EM&lt;&gt;"X",OR($B18="u",$B18="o2"))</formula>
    </cfRule>
  </conditionalFormatting>
  <conditionalFormatting sqref="I18 D18">
    <cfRule type="expression" dxfId="6" priority="7">
      <formula>EM="X"</formula>
    </cfRule>
  </conditionalFormatting>
  <conditionalFormatting sqref="H18">
    <cfRule type="expression" dxfId="5" priority="2">
      <formula>EM="X"</formula>
    </cfRule>
    <cfRule type="expression" dxfId="4" priority="3">
      <formula>AND(EM="X",$B18="u2")</formula>
    </cfRule>
    <cfRule type="expression" dxfId="3" priority="4">
      <formula>AND(EM&lt;&gt;"X",$B18="u2")</formula>
    </cfRule>
    <cfRule type="expression" dxfId="2" priority="5">
      <formula>AND(EM="X",OR($B18="u",$B18="o2"))</formula>
    </cfRule>
    <cfRule type="expression" dxfId="1" priority="6">
      <formula>AND(EM&lt;&gt;"X",OR($B18="u",$B18="o2"))</formula>
    </cfRule>
  </conditionalFormatting>
  <conditionalFormatting sqref="D18 I18">
    <cfRule type="expression" dxfId="0" priority="1">
      <formula>EM="X"</formula>
    </cfRule>
  </conditionalFormatting>
  <dataValidations count="3">
    <dataValidation type="list" allowBlank="1" showInputMessage="1" showErrorMessage="1" errorTitle="Falsche Eingabe" error="Diese Zelle ist entweder leer oder enthält ein X." promptTitle="Falsche Eingabe" sqref="B6">
      <formula1>$S$5:$S$6</formula1>
    </dataValidation>
    <dataValidation type="list" allowBlank="1" showErrorMessage="1" sqref="I14:I37">
      <formula1>"kg,ltr,St."</formula1>
    </dataValidation>
    <dataValidation type="list" allowBlank="1" showInputMessage="1" showErrorMessage="1" sqref="B14:B37">
      <formula1>"o,u,o2,u2"</formula1>
    </dataValidation>
  </dataValidations>
  <pageMargins left="0.19" right="0.11" top="0.17" bottom="0.11" header="0.28000000000000003" footer="0.1"/>
  <pageSetup paperSize="9" scale="9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Rezeptur</vt:lpstr>
      <vt:lpstr>EM</vt:lpstr>
      <vt:lpstr>Rezeptur!Print_Area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Rezeptur-Vorlage</dc:title>
  <dc:creator>Messemer</dc:creator>
  <cp:lastModifiedBy>Messemer</cp:lastModifiedBy>
  <cp:lastPrinted>2016-07-29T21:18:06Z</cp:lastPrinted>
  <dcterms:created xsi:type="dcterms:W3CDTF">2016-05-29T23:20:14Z</dcterms:created>
  <dcterms:modified xsi:type="dcterms:W3CDTF">2016-10-29T18:02:53Z</dcterms:modified>
</cp:coreProperties>
</file>