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7. Weizenbrötchen mit Vorteig\"/>
    </mc:Choice>
  </mc:AlternateContent>
  <bookViews>
    <workbookView xWindow="2040" yWindow="0" windowWidth="24000" windowHeight="951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14" i="1" l="1"/>
  <c r="J21" i="1"/>
  <c r="J22" i="1"/>
  <c r="J23" i="1"/>
  <c r="J24" i="1"/>
  <c r="J18" i="1"/>
  <c r="J19" i="1"/>
  <c r="J20" i="1"/>
  <c r="J37" i="1"/>
  <c r="J29" i="1"/>
  <c r="J28" i="1"/>
  <c r="J31" i="1"/>
  <c r="J36" i="1"/>
  <c r="J30" i="1"/>
  <c r="J17" i="1"/>
  <c r="J27" i="1"/>
  <c r="J25" i="1"/>
  <c r="J35" i="1"/>
  <c r="J26" i="1"/>
  <c r="J16" i="1"/>
  <c r="J32" i="1"/>
  <c r="J33" i="1"/>
  <c r="J15" i="1"/>
  <c r="J34" i="1"/>
</calcChain>
</file>

<file path=xl/sharedStrings.xml><?xml version="1.0" encoding="utf-8"?>
<sst xmlns="http://schemas.openxmlformats.org/spreadsheetml/2006/main" count="38" uniqueCount="25">
  <si>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</si>
  <si>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</si>
  <si>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</si>
  <si>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</si>
  <si>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</si>
  <si>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</si>
  <si>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</si>
  <si>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</si>
  <si>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</si>
  <si>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kg</t>
  </si>
  <si>
    <t>Wasser</t>
  </si>
  <si>
    <t>Hefe</t>
  </si>
  <si>
    <t>Salz</t>
  </si>
  <si>
    <t>Weizenmehl Type 550</t>
  </si>
  <si>
    <t>aktives Backmalz</t>
  </si>
  <si>
    <t>Universal-Back oder Dinkelkraft</t>
  </si>
  <si>
    <t>Pflanzenöl oder Butter</t>
  </si>
  <si>
    <t>Weizenbrötchen mit Vorteig</t>
  </si>
  <si>
    <t>Wasser 30°</t>
  </si>
  <si>
    <t>o</t>
  </si>
  <si>
    <t>u</t>
  </si>
  <si>
    <t>Weizenmehl Type 550 oder 812</t>
  </si>
  <si>
    <t>Vorteig TA175 (über Nacht)</t>
  </si>
  <si>
    <r>
      <rPr>
        <b/>
        <sz val="12"/>
        <color theme="1"/>
        <rFont val="Lato"/>
      </rPr>
      <t>Vorteig:</t>
    </r>
    <r>
      <rPr>
        <sz val="12"/>
        <color theme="1"/>
        <rFont val="Lato"/>
      </rPr>
      <t xml:space="preserve"> Zutaten ca. 3 Min. verkneten, ca. 2 Std. bei Raumtemperatur (20-22°C) anspringen lassen, dann 8-46 Std. kühl stellen (ca. 7°C).</t>
    </r>
    <r>
      <rPr>
        <b/>
        <sz val="12"/>
        <color theme="1"/>
        <rFont val="Lato"/>
        <family val="2"/>
      </rPr>
      <t xml:space="preserve">
Teigherstellung: </t>
    </r>
    <r>
      <rPr>
        <sz val="12"/>
        <color theme="1"/>
        <rFont val="Lato"/>
        <family val="2"/>
      </rPr>
      <t xml:space="preserve">Alle Zutaten incl. Vorteig vermischen und verkneten. 
</t>
    </r>
    <r>
      <rPr>
        <b/>
        <sz val="12"/>
        <color theme="1"/>
        <rFont val="Lato"/>
      </rPr>
      <t xml:space="preserve">Knetzeit: </t>
    </r>
    <r>
      <rPr>
        <sz val="12"/>
        <color theme="1"/>
        <rFont val="Lato"/>
        <family val="2"/>
      </rPr>
      <t xml:space="preserve">ca. 10 Min. -  der Teig sollte sich am Ende der Knetzeit vom Schüsselrand und -boden lösen.
</t>
    </r>
    <r>
      <rPr>
        <b/>
        <sz val="12"/>
        <color theme="1"/>
        <rFont val="Lato"/>
      </rPr>
      <t>Teigtemperatur:</t>
    </r>
    <r>
      <rPr>
        <sz val="12"/>
        <color theme="1"/>
        <rFont val="Lato"/>
        <family val="2"/>
      </rPr>
      <t xml:space="preserve"> ca. 24-25° wären optimal.
</t>
    </r>
    <r>
      <rPr>
        <b/>
        <sz val="12"/>
        <color theme="1"/>
        <rFont val="Lato"/>
      </rPr>
      <t xml:space="preserve">Teigruhe: </t>
    </r>
    <r>
      <rPr>
        <sz val="12"/>
        <color theme="1"/>
        <rFont val="Lato"/>
        <family val="2"/>
      </rPr>
      <t xml:space="preserve">15-20 Min., danach den Teig  1-2x aufziehen/falten.
</t>
    </r>
    <r>
      <rPr>
        <b/>
        <sz val="12"/>
        <color theme="1"/>
        <rFont val="Lato"/>
      </rPr>
      <t>Aufarbeitung:</t>
    </r>
    <r>
      <rPr>
        <sz val="12"/>
        <color theme="1"/>
        <rFont val="Lato"/>
        <family val="2"/>
      </rPr>
      <t xml:space="preserve"> Teig in ca. 90 g schwere Stücke teilen. 
</t>
    </r>
    <r>
      <rPr>
        <b/>
        <sz val="12"/>
        <color theme="1"/>
        <rFont val="Lato"/>
      </rPr>
      <t>Version 1:</t>
    </r>
    <r>
      <rPr>
        <sz val="12"/>
        <color theme="1"/>
        <rFont val="Lato"/>
        <family val="2"/>
      </rPr>
      <t xml:space="preserve"> Teiglinge rundschleifen und mit der Oberseite nach unten auf ein leicht bemehltes Tuch legen. Vor dem Backen umdrehen und einschneiden.
</t>
    </r>
    <r>
      <rPr>
        <b/>
        <sz val="12"/>
        <color theme="1"/>
        <rFont val="Lato"/>
      </rPr>
      <t>Version 2:</t>
    </r>
    <r>
      <rPr>
        <sz val="12"/>
        <color theme="1"/>
        <rFont val="Lato"/>
        <family val="2"/>
      </rPr>
      <t xml:space="preserve"> Teiglinge rund schleifen ca. 5-10 Min entspannen lassen (Zwischengare), dann in die gewünschte Form bringen (Knüppel, Knoten, Zöpfe o. ä.) und mit der Oberseite nach unten auf ein leicht bemehltes Tuch legen. Vor dem Backen umdrehen.
</t>
    </r>
    <r>
      <rPr>
        <b/>
        <sz val="12"/>
        <color theme="1"/>
        <rFont val="Lato"/>
      </rPr>
      <t>Stückgare</t>
    </r>
    <r>
      <rPr>
        <sz val="12"/>
        <color theme="1"/>
        <rFont val="Lato"/>
        <family val="2"/>
      </rPr>
      <t xml:space="preserve">: ca. 30-40 Min. abgedeckt gehen lassen, bis sich die Teiglinge sichtbar vergrößert haben, im Idealfall haben sie sich verdoppelt.
</t>
    </r>
    <r>
      <rPr>
        <b/>
        <sz val="12"/>
        <color theme="1"/>
        <rFont val="Lato"/>
      </rPr>
      <t>Backen:</t>
    </r>
    <r>
      <rPr>
        <sz val="12"/>
        <color theme="1"/>
        <rFont val="Lato"/>
        <family val="2"/>
      </rPr>
      <t xml:space="preserve"> Backofen mit Backblech vorheizen auf 230-240°C, die gut aufgegangenen Teiglinge auf vorgeheiztes Backblech legen und mit Schwaden anbacken. 
Nach ca. 15 Min. Schwaden ablassen (Ofentüre kurz öffnen). 
</t>
    </r>
    <r>
      <rPr>
        <i/>
        <sz val="12"/>
        <color theme="1"/>
        <rFont val="Lato"/>
      </rPr>
      <t xml:space="preserve">Für eine bessere Krustenbildung evtl. die letzten 5 Min, mit Umluft und leicht geöffneter Ofentür zu Ende backen. </t>
    </r>
    <r>
      <rPr>
        <sz val="12"/>
        <color theme="1"/>
        <rFont val="Lato"/>
        <family val="2"/>
      </rPr>
      <t xml:space="preserve">
</t>
    </r>
    <r>
      <rPr>
        <b/>
        <sz val="12"/>
        <color theme="1"/>
        <rFont val="Lato"/>
      </rPr>
      <t>Backzeit gesamt:</t>
    </r>
    <r>
      <rPr>
        <sz val="12"/>
        <color theme="1"/>
        <rFont val="Lato"/>
        <family val="2"/>
      </rPr>
      <t xml:space="preserve"> ca. 20 Min.
</t>
    </r>
  </si>
  <si>
    <t>indirekte Führung - Grundrezeptur ergibt ca. 18 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</si>
</sst>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sz val="12"/>
      <color theme="1"/>
      <name val="Lato"/>
    </font>
    <font>
      <b/>
      <sz val="12"/>
      <color theme="1"/>
      <name val="Lato"/>
    </font>
    <font>
      <i/>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07">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17</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24</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19</v>
      </c>
      <c r="C14" s="22"/>
      <c r="D14" s="13">
        <f>SUM(D15:D17)</f>
        <v>0.70199999999999996</v>
      </c>
      <c r="E14" s="19"/>
      <c r="F14" s="14"/>
      <c r="G14" s="15"/>
      <c r="H14" s="16" t="s">
        <v>22</v>
      </c>
      <c r="I14" s="17" t="s">
        <v>9</v>
      </c>
      <c r="J14" s="18">
        <f>IF(AND($I$5&gt;0,$R$40&gt;0),"-----",IF(D14&lt;&gt;"",D14*$J$41,""))</f>
        <v>0.70199999999999996</v>
      </c>
      <c r="K14" s="15"/>
      <c r="L14" s="46" t="s">
        <v>23</v>
      </c>
      <c r="M14" s="19"/>
      <c r="N14" s="4"/>
      <c r="R14" s="5" t="str">
        <f>IF(I14="","",I14)</f>
        <v>kg</v>
      </c>
      <c r="S14" s="5">
        <f t="shared" ref="S14:S37" si="0">IF(AND(B14&lt;&gt;"o",B14&lt;&gt;"o2",B14&lt;&gt;"o3"),D14,0)</f>
        <v>0</v>
      </c>
      <c r="X14" s="15"/>
      <c r="Y14" s="15"/>
    </row>
    <row r="15" spans="1:25" ht="19.5" customHeight="1" x14ac:dyDescent="0.25">
      <c r="A15" s="19"/>
      <c r="B15" s="12" t="s">
        <v>20</v>
      </c>
      <c r="C15" s="22"/>
      <c r="D15" s="13">
        <v>0.4</v>
      </c>
      <c r="E15" s="19"/>
      <c r="F15" s="14"/>
      <c r="G15" s="15"/>
      <c r="H15" s="16" t="s">
        <v>21</v>
      </c>
      <c r="I15" s="17" t="s">
        <v>9</v>
      </c>
      <c r="J15" s="18">
        <f t="shared" ref="J15:J37" si="1">IF(AND($I$5&gt;0,$R$40&gt;0),"-----",IF(D15&lt;&gt;"",D15*$J$41,""))</f>
        <v>0.4</v>
      </c>
      <c r="K15" s="15"/>
      <c r="L15" s="47"/>
      <c r="M15" s="19"/>
      <c r="N15" s="4"/>
      <c r="R15" s="5" t="str">
        <f t="shared" ref="R15:R37" si="2">IF(I15="","",I15)</f>
        <v>kg</v>
      </c>
      <c r="S15" s="5">
        <f t="shared" si="0"/>
        <v>0.4</v>
      </c>
      <c r="X15" s="15"/>
      <c r="Y15" s="15"/>
    </row>
    <row r="16" spans="1:25" ht="19.5" customHeight="1" x14ac:dyDescent="0.25">
      <c r="A16" s="19"/>
      <c r="B16" s="12" t="s">
        <v>20</v>
      </c>
      <c r="C16" s="22"/>
      <c r="D16" s="13">
        <v>0.3</v>
      </c>
      <c r="E16" s="19"/>
      <c r="F16" s="14"/>
      <c r="G16" s="15"/>
      <c r="H16" s="16" t="s">
        <v>18</v>
      </c>
      <c r="I16" s="17" t="s">
        <v>9</v>
      </c>
      <c r="J16" s="18">
        <f t="shared" si="1"/>
        <v>0.3</v>
      </c>
      <c r="K16" s="15"/>
      <c r="L16" s="47"/>
      <c r="M16" s="19"/>
      <c r="N16" s="4"/>
      <c r="R16" s="5" t="str">
        <f t="shared" si="2"/>
        <v>kg</v>
      </c>
      <c r="S16" s="5">
        <f t="shared" si="0"/>
        <v>0.3</v>
      </c>
      <c r="X16" s="15"/>
      <c r="Y16" s="15"/>
    </row>
    <row r="17" spans="1:25" ht="19.5" customHeight="1" x14ac:dyDescent="0.25">
      <c r="A17" s="19"/>
      <c r="B17" s="12" t="s">
        <v>20</v>
      </c>
      <c r="C17" s="22"/>
      <c r="D17" s="13">
        <v>2E-3</v>
      </c>
      <c r="E17" s="19"/>
      <c r="F17" s="14"/>
      <c r="G17" s="15"/>
      <c r="H17" s="16" t="s">
        <v>11</v>
      </c>
      <c r="I17" s="17" t="s">
        <v>9</v>
      </c>
      <c r="J17" s="18">
        <f t="shared" si="1"/>
        <v>2E-3</v>
      </c>
      <c r="K17" s="15"/>
      <c r="L17" s="47"/>
      <c r="M17" s="19"/>
      <c r="N17" s="4"/>
      <c r="R17" s="5" t="str">
        <f t="shared" si="2"/>
        <v>kg</v>
      </c>
      <c r="S17" s="5">
        <f t="shared" si="0"/>
        <v>2E-3</v>
      </c>
      <c r="X17" s="43"/>
      <c r="Y17" s="15"/>
    </row>
    <row r="18" spans="1:25" ht="19.5" customHeight="1" x14ac:dyDescent="0.25">
      <c r="A18" s="19"/>
      <c r="B18" s="12"/>
      <c r="C18" s="22"/>
      <c r="D18" s="13">
        <v>0.6</v>
      </c>
      <c r="E18" s="19"/>
      <c r="F18" s="14"/>
      <c r="G18" s="15"/>
      <c r="H18" s="16" t="s">
        <v>13</v>
      </c>
      <c r="I18" s="17" t="s">
        <v>9</v>
      </c>
      <c r="J18" s="18">
        <f>IF(AND($I$5&gt;0,$R$40&gt;0),"-----",IF(D18&lt;&gt;"",D18*$J$41,""))</f>
        <v>0.6</v>
      </c>
      <c r="K18" s="15"/>
      <c r="L18" s="47"/>
      <c r="M18" s="19"/>
      <c r="N18" s="4"/>
      <c r="R18" s="5" t="str">
        <f t="shared" si="2"/>
        <v>kg</v>
      </c>
      <c r="S18" s="5">
        <f t="shared" si="0"/>
        <v>0.6</v>
      </c>
      <c r="X18" s="15"/>
      <c r="Y18" s="15"/>
    </row>
    <row r="19" spans="1:25" ht="19.5" customHeight="1" x14ac:dyDescent="0.25">
      <c r="A19" s="19"/>
      <c r="B19" s="12"/>
      <c r="C19" s="22"/>
      <c r="D19" s="13">
        <v>8.0000000000000002E-3</v>
      </c>
      <c r="E19" s="19"/>
      <c r="F19" s="14"/>
      <c r="G19" s="15"/>
      <c r="H19" s="16" t="s">
        <v>15</v>
      </c>
      <c r="I19" s="17" t="s">
        <v>9</v>
      </c>
      <c r="J19" s="18">
        <f t="shared" ref="J19:J24" si="3">IF(AND($I$5&gt;0,$R$40&gt;0),"-----",IF(D19&lt;&gt;"",D19*$J$41,""))</f>
        <v>8.0000000000000002E-3</v>
      </c>
      <c r="K19" s="15"/>
      <c r="L19" s="47"/>
      <c r="M19" s="19"/>
      <c r="N19" s="4"/>
      <c r="R19" s="5" t="str">
        <f t="shared" si="2"/>
        <v>kg</v>
      </c>
      <c r="S19" s="5">
        <f t="shared" si="0"/>
        <v>8.0000000000000002E-3</v>
      </c>
      <c r="X19" s="15"/>
      <c r="Y19" s="15"/>
    </row>
    <row r="20" spans="1:25" ht="19.5" customHeight="1" x14ac:dyDescent="0.25">
      <c r="A20" s="19"/>
      <c r="B20" s="12"/>
      <c r="C20" s="22"/>
      <c r="D20" s="13">
        <v>2E-3</v>
      </c>
      <c r="E20" s="19"/>
      <c r="F20" s="14"/>
      <c r="G20" s="15"/>
      <c r="H20" s="16" t="s">
        <v>14</v>
      </c>
      <c r="I20" s="17" t="s">
        <v>9</v>
      </c>
      <c r="J20" s="18">
        <f t="shared" si="3"/>
        <v>2E-3</v>
      </c>
      <c r="K20" s="15"/>
      <c r="L20" s="47"/>
      <c r="M20" s="19"/>
      <c r="N20" s="4"/>
      <c r="R20" s="5" t="str">
        <f t="shared" si="2"/>
        <v>kg</v>
      </c>
      <c r="S20" s="5">
        <f t="shared" si="0"/>
        <v>2E-3</v>
      </c>
      <c r="X20" s="15"/>
      <c r="Y20" s="15"/>
    </row>
    <row r="21" spans="1:25" ht="19.5" customHeight="1" x14ac:dyDescent="0.25">
      <c r="A21" s="19"/>
      <c r="B21" s="12"/>
      <c r="C21" s="22"/>
      <c r="D21" s="13">
        <v>2.1999999999999999E-2</v>
      </c>
      <c r="E21" s="19"/>
      <c r="F21" s="14"/>
      <c r="G21" s="15"/>
      <c r="H21" s="16" t="s">
        <v>12</v>
      </c>
      <c r="I21" s="17" t="s">
        <v>9</v>
      </c>
      <c r="J21" s="18">
        <f t="shared" si="3"/>
        <v>2.1999999999999999E-2</v>
      </c>
      <c r="K21" s="15"/>
      <c r="L21" s="47"/>
      <c r="M21" s="19"/>
      <c r="N21" s="4"/>
      <c r="R21" s="5" t="str">
        <f t="shared" si="2"/>
        <v>kg</v>
      </c>
      <c r="S21" s="5">
        <f t="shared" si="0"/>
        <v>2.1999999999999999E-2</v>
      </c>
      <c r="X21" s="15"/>
      <c r="Y21" s="15"/>
    </row>
    <row r="22" spans="1:25" ht="19.5" customHeight="1" x14ac:dyDescent="0.25">
      <c r="A22" s="19"/>
      <c r="B22" s="12"/>
      <c r="C22" s="22"/>
      <c r="D22" s="13">
        <v>0.03</v>
      </c>
      <c r="E22" s="19"/>
      <c r="F22" s="14"/>
      <c r="G22" s="15"/>
      <c r="H22" s="16" t="s">
        <v>11</v>
      </c>
      <c r="I22" s="17" t="s">
        <v>9</v>
      </c>
      <c r="J22" s="18">
        <f t="shared" si="3"/>
        <v>0.03</v>
      </c>
      <c r="K22" s="15"/>
      <c r="L22" s="47"/>
      <c r="M22" s="19"/>
      <c r="N22" s="4"/>
      <c r="R22" s="5" t="str">
        <f t="shared" si="2"/>
        <v>kg</v>
      </c>
      <c r="S22" s="5">
        <f t="shared" si="0"/>
        <v>0.03</v>
      </c>
      <c r="X22" s="15"/>
      <c r="Y22" s="15"/>
    </row>
    <row r="23" spans="1:25" ht="19.5" customHeight="1" x14ac:dyDescent="0.25">
      <c r="A23" s="19"/>
      <c r="B23" s="12"/>
      <c r="C23" s="22"/>
      <c r="D23" s="13">
        <v>6.0000000000000001E-3</v>
      </c>
      <c r="E23" s="19"/>
      <c r="F23" s="14"/>
      <c r="G23" s="15"/>
      <c r="H23" s="16" t="s">
        <v>16</v>
      </c>
      <c r="I23" s="17" t="s">
        <v>9</v>
      </c>
      <c r="J23" s="18">
        <f t="shared" si="3"/>
        <v>6.0000000000000001E-3</v>
      </c>
      <c r="K23" s="15"/>
      <c r="L23" s="47"/>
      <c r="M23" s="19"/>
      <c r="N23" s="4"/>
      <c r="R23" s="5" t="str">
        <f t="shared" si="2"/>
        <v>kg</v>
      </c>
      <c r="S23" s="5">
        <f t="shared" si="0"/>
        <v>6.0000000000000001E-3</v>
      </c>
      <c r="X23" s="15"/>
      <c r="Y23" s="15"/>
    </row>
    <row r="24" spans="1:25" ht="19.5" customHeight="1" x14ac:dyDescent="0.25">
      <c r="A24" s="19"/>
      <c r="B24" s="12"/>
      <c r="C24" s="22"/>
      <c r="D24" s="13">
        <v>0.26</v>
      </c>
      <c r="E24" s="19"/>
      <c r="F24" s="14"/>
      <c r="G24" s="15"/>
      <c r="H24" s="16" t="s">
        <v>10</v>
      </c>
      <c r="I24" s="17" t="s">
        <v>9</v>
      </c>
      <c r="J24" s="18">
        <f t="shared" si="3"/>
        <v>0.26</v>
      </c>
      <c r="K24" s="15"/>
      <c r="L24" s="47"/>
      <c r="M24" s="19"/>
      <c r="N24" s="4"/>
      <c r="R24" s="5" t="str">
        <f t="shared" si="2"/>
        <v>kg</v>
      </c>
      <c r="S24" s="5">
        <f t="shared" si="0"/>
        <v>0.26</v>
      </c>
      <c r="X24" s="15"/>
      <c r="Y24" s="15"/>
    </row>
    <row r="25" spans="1:25" ht="19.5" customHeight="1" x14ac:dyDescent="0.25">
      <c r="A25" s="19"/>
      <c r="B25" s="12"/>
      <c r="C25" s="22"/>
      <c r="D25" s="13"/>
      <c r="E25" s="19"/>
      <c r="F25" s="14"/>
      <c r="G25" s="15"/>
      <c r="H25" s="16"/>
      <c r="I25" s="17"/>
      <c r="J25" s="18" t="str">
        <f t="shared" si="1"/>
        <v/>
      </c>
      <c r="K25" s="15"/>
      <c r="L25" s="47"/>
      <c r="M25" s="19"/>
      <c r="N25" s="4"/>
      <c r="R25" s="5" t="str">
        <f t="shared" si="2"/>
        <v/>
      </c>
      <c r="S25" s="5">
        <f t="shared" si="0"/>
        <v>0</v>
      </c>
      <c r="X25" s="15"/>
      <c r="Y25" s="15"/>
    </row>
    <row r="26" spans="1:25" ht="19.5" customHeight="1" x14ac:dyDescent="0.25">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4">IF(S38&lt;&gt;"","X","")</f>
        <v/>
      </c>
      <c r="R38" s="5" t="str">
        <f t="shared" si="4"/>
        <v/>
      </c>
      <c r="S38" s="5" t="str">
        <f t="shared" si="4"/>
        <v/>
      </c>
      <c r="T38" s="5" t="str">
        <f t="shared" si="4"/>
        <v/>
      </c>
      <c r="U38" s="5" t="str">
        <f t="shared" si="4"/>
        <v/>
      </c>
      <c r="V38" s="5" t="str">
        <f t="shared" si="4"/>
        <v/>
      </c>
      <c r="W38" s="5" t="str">
        <f t="shared" si="4"/>
        <v/>
      </c>
      <c r="X38" s="37" t="str">
        <f t="shared" si="4"/>
        <v/>
      </c>
      <c r="Y38" s="37" t="str">
        <f t="shared" si="4"/>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1.6300000000000001</v>
      </c>
      <c r="E40" s="5"/>
      <c r="F40" s="4"/>
      <c r="G40" s="5"/>
      <c r="H40" s="26">
        <f ca="1">NOW()</f>
        <v>42672.842989004632</v>
      </c>
      <c r="I40" s="27"/>
      <c r="J40" s="28">
        <f>IF($I$5&lt;&gt;"",$I$5*I3,I3*D40)</f>
        <v>1.6300000000000001</v>
      </c>
      <c r="K40" s="5"/>
      <c r="L40" s="6"/>
      <c r="M40" s="6"/>
      <c r="N40" s="4"/>
      <c r="R40" s="5">
        <f>COUNTIF(R14:R37,"=St.")</f>
        <v>0</v>
      </c>
      <c r="S40" s="5">
        <f>SUM(S13:S39)</f>
        <v>1.6300000000000001</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2sFZg67l83X8md8032SlQmW1rF006ldwk3pY7bnqTuA9tJJpilwMM17z6HyMzV5t4cTIYL08zoDd253nclnR+A==" saltValue="iu5KeUWIRku+m0XlbZ/ik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6" priority="154" stopIfTrue="1">
      <formula>OR($B14="u",$B14="o2")</formula>
    </cfRule>
    <cfRule type="expression" dxfId="105" priority="155" stopIfTrue="1">
      <formula>$B14="u2"</formula>
    </cfRule>
  </conditionalFormatting>
  <conditionalFormatting sqref="H14:H19 H33:H37 H25:H27">
    <cfRule type="expression" dxfId="104" priority="149">
      <formula>EM="X"</formula>
    </cfRule>
    <cfRule type="expression" dxfId="103" priority="150">
      <formula>AND(EM="X",$B14="u2")</formula>
    </cfRule>
    <cfRule type="expression" dxfId="102" priority="151">
      <formula>AND(EM&lt;&gt;"X",$B14="u2")</formula>
    </cfRule>
    <cfRule type="expression" dxfId="101" priority="152">
      <formula>AND(EM="X",OR($B14="u",$B14="o2"))</formula>
    </cfRule>
    <cfRule type="expression" dxfId="100" priority="153">
      <formula>AND(EM&lt;&gt;"X",OR($B14="u",$B14="o2"))</formula>
    </cfRule>
  </conditionalFormatting>
  <conditionalFormatting sqref="B24:B37 D14:D19 I14:I19 I33:I37 D33:D37 I25:I27 D25:D27">
    <cfRule type="expression" dxfId="99" priority="148">
      <formula>EM="X"</formula>
    </cfRule>
  </conditionalFormatting>
  <conditionalFormatting sqref="L14:L37">
    <cfRule type="expression" dxfId="98" priority="147">
      <formula>EM="X"</formula>
    </cfRule>
  </conditionalFormatting>
  <conditionalFormatting sqref="J11:L11 J9:L9">
    <cfRule type="expression" dxfId="97" priority="146">
      <formula>EM="X"</formula>
    </cfRule>
  </conditionalFormatting>
  <conditionalFormatting sqref="B14:B23">
    <cfRule type="expression" dxfId="96" priority="145">
      <formula>EM="X"</formula>
    </cfRule>
  </conditionalFormatting>
  <conditionalFormatting sqref="H19">
    <cfRule type="expression" dxfId="95" priority="134">
      <formula>EM="X"</formula>
    </cfRule>
    <cfRule type="expression" dxfId="94" priority="135">
      <formula>AND(EM="X",$B19="u2")</formula>
    </cfRule>
    <cfRule type="expression" dxfId="93" priority="136">
      <formula>AND(EM&lt;&gt;"X",$B19="u2")</formula>
    </cfRule>
    <cfRule type="expression" dxfId="92" priority="137">
      <formula>AND(EM="X",OR($B19="u",$B19="o2"))</formula>
    </cfRule>
    <cfRule type="expression" dxfId="91" priority="138">
      <formula>AND(EM&lt;&gt;"X",OR($B19="u",$B19="o2"))</formula>
    </cfRule>
  </conditionalFormatting>
  <conditionalFormatting sqref="D19 I19">
    <cfRule type="expression" dxfId="90" priority="133">
      <formula>EM="X"</formula>
    </cfRule>
  </conditionalFormatting>
  <conditionalFormatting sqref="H28:H32">
    <cfRule type="expression" dxfId="89" priority="110">
      <formula>EM="X"</formula>
    </cfRule>
    <cfRule type="expression" dxfId="88" priority="111">
      <formula>AND(EM="X",$B28="u2")</formula>
    </cfRule>
    <cfRule type="expression" dxfId="87" priority="112">
      <formula>AND(EM&lt;&gt;"X",$B28="u2")</formula>
    </cfRule>
    <cfRule type="expression" dxfId="86" priority="113">
      <formula>AND(EM="X",OR($B28="u",$B28="o2"))</formula>
    </cfRule>
    <cfRule type="expression" dxfId="85" priority="114">
      <formula>AND(EM&lt;&gt;"X",OR($B28="u",$B28="o2"))</formula>
    </cfRule>
  </conditionalFormatting>
  <conditionalFormatting sqref="D28:D32 I28:I32">
    <cfRule type="expression" dxfId="84" priority="109">
      <formula>EM="X"</formula>
    </cfRule>
  </conditionalFormatting>
  <conditionalFormatting sqref="H29">
    <cfRule type="expression" dxfId="83" priority="104">
      <formula>EM="X"</formula>
    </cfRule>
    <cfRule type="expression" dxfId="82" priority="105">
      <formula>AND(EM="X",$B29="u2")</formula>
    </cfRule>
    <cfRule type="expression" dxfId="81" priority="106">
      <formula>AND(EM&lt;&gt;"X",$B29="u2")</formula>
    </cfRule>
    <cfRule type="expression" dxfId="80" priority="107">
      <formula>AND(EM="X",OR($B29="u",$B29="o2"))</formula>
    </cfRule>
    <cfRule type="expression" dxfId="79" priority="108">
      <formula>AND(EM&lt;&gt;"X",OR($B29="u",$B29="o2"))</formula>
    </cfRule>
  </conditionalFormatting>
  <conditionalFormatting sqref="D29 I29">
    <cfRule type="expression" dxfId="78" priority="103">
      <formula>EM="X"</formula>
    </cfRule>
  </conditionalFormatting>
  <conditionalFormatting sqref="H28">
    <cfRule type="expression" dxfId="77" priority="98">
      <formula>EM="X"</formula>
    </cfRule>
    <cfRule type="expression" dxfId="76" priority="99">
      <formula>AND(EM="X",$B28="u2")</formula>
    </cfRule>
    <cfRule type="expression" dxfId="75" priority="100">
      <formula>AND(EM&lt;&gt;"X",$B28="u2")</formula>
    </cfRule>
    <cfRule type="expression" dxfId="74" priority="101">
      <formula>AND(EM="X",OR($B28="u",$B28="o2"))</formula>
    </cfRule>
    <cfRule type="expression" dxfId="73" priority="102">
      <formula>AND(EM&lt;&gt;"X",OR($B28="u",$B28="o2"))</formula>
    </cfRule>
  </conditionalFormatting>
  <conditionalFormatting sqref="D28 I28">
    <cfRule type="expression" dxfId="72" priority="97">
      <formula>EM="X"</formula>
    </cfRule>
  </conditionalFormatting>
  <conditionalFormatting sqref="H31">
    <cfRule type="expression" dxfId="71" priority="92">
      <formula>EM="X"</formula>
    </cfRule>
    <cfRule type="expression" dxfId="70" priority="93">
      <formula>AND(EM="X",$B31="u2")</formula>
    </cfRule>
    <cfRule type="expression" dxfId="69" priority="94">
      <formula>AND(EM&lt;&gt;"X",$B31="u2")</formula>
    </cfRule>
    <cfRule type="expression" dxfId="68" priority="95">
      <formula>AND(EM="X",OR($B31="u",$B31="o2"))</formula>
    </cfRule>
    <cfRule type="expression" dxfId="67" priority="96">
      <formula>AND(EM&lt;&gt;"X",OR($B31="u",$B31="o2"))</formula>
    </cfRule>
  </conditionalFormatting>
  <conditionalFormatting sqref="D31 I31">
    <cfRule type="expression" dxfId="66" priority="91">
      <formula>EM="X"</formula>
    </cfRule>
  </conditionalFormatting>
  <conditionalFormatting sqref="H32">
    <cfRule type="expression" dxfId="65" priority="86">
      <formula>EM="X"</formula>
    </cfRule>
    <cfRule type="expression" dxfId="64" priority="87">
      <formula>AND(EM="X",$B32="u2")</formula>
    </cfRule>
    <cfRule type="expression" dxfId="63" priority="88">
      <formula>AND(EM&lt;&gt;"X",$B32="u2")</formula>
    </cfRule>
    <cfRule type="expression" dxfId="62" priority="89">
      <formula>AND(EM="X",OR($B32="u",$B32="o2"))</formula>
    </cfRule>
    <cfRule type="expression" dxfId="61" priority="90">
      <formula>AND(EM&lt;&gt;"X",OR($B32="u",$B32="o2"))</formula>
    </cfRule>
  </conditionalFormatting>
  <conditionalFormatting sqref="D32 I32">
    <cfRule type="expression" dxfId="60" priority="85">
      <formula>EM="X"</formula>
    </cfRule>
  </conditionalFormatting>
  <conditionalFormatting sqref="H20">
    <cfRule type="expression" dxfId="59" priority="80">
      <formula>EM="X"</formula>
    </cfRule>
    <cfRule type="expression" dxfId="58" priority="81">
      <formula>AND(EM="X",$B20="u2")</formula>
    </cfRule>
    <cfRule type="expression" dxfId="57" priority="82">
      <formula>AND(EM&lt;&gt;"X",$B20="u2")</formula>
    </cfRule>
    <cfRule type="expression" dxfId="56" priority="83">
      <formula>AND(EM="X",OR($B20="u",$B20="o2"))</formula>
    </cfRule>
    <cfRule type="expression" dxfId="55" priority="84">
      <formula>AND(EM&lt;&gt;"X",OR($B20="u",$B20="o2"))</formula>
    </cfRule>
  </conditionalFormatting>
  <conditionalFormatting sqref="I20 D20">
    <cfRule type="expression" dxfId="54" priority="79">
      <formula>EM="X"</formula>
    </cfRule>
  </conditionalFormatting>
  <conditionalFormatting sqref="H21:H22">
    <cfRule type="expression" dxfId="53" priority="74">
      <formula>EM="X"</formula>
    </cfRule>
    <cfRule type="expression" dxfId="52" priority="75">
      <formula>AND(EM="X",$B21="u2")</formula>
    </cfRule>
    <cfRule type="expression" dxfId="51" priority="76">
      <formula>AND(EM&lt;&gt;"X",$B21="u2")</formula>
    </cfRule>
    <cfRule type="expression" dxfId="50" priority="77">
      <formula>AND(EM="X",OR($B21="u",$B21="o2"))</formula>
    </cfRule>
    <cfRule type="expression" dxfId="49" priority="78">
      <formula>AND(EM&lt;&gt;"X",OR($B21="u",$B21="o2"))</formula>
    </cfRule>
  </conditionalFormatting>
  <conditionalFormatting sqref="D21:D22 I21:I22">
    <cfRule type="expression" dxfId="48" priority="73">
      <formula>EM="X"</formula>
    </cfRule>
  </conditionalFormatting>
  <conditionalFormatting sqref="H22">
    <cfRule type="expression" dxfId="47" priority="68">
      <formula>EM="X"</formula>
    </cfRule>
    <cfRule type="expression" dxfId="46" priority="69">
      <formula>AND(EM="X",$B22="u2")</formula>
    </cfRule>
    <cfRule type="expression" dxfId="45" priority="70">
      <formula>AND(EM&lt;&gt;"X",$B22="u2")</formula>
    </cfRule>
    <cfRule type="expression" dxfId="44" priority="71">
      <formula>AND(EM="X",OR($B22="u",$B22="o2"))</formula>
    </cfRule>
    <cfRule type="expression" dxfId="43" priority="72">
      <formula>AND(EM&lt;&gt;"X",OR($B22="u",$B22="o2"))</formula>
    </cfRule>
  </conditionalFormatting>
  <conditionalFormatting sqref="D22 I22">
    <cfRule type="expression" dxfId="42" priority="67">
      <formula>EM="X"</formula>
    </cfRule>
  </conditionalFormatting>
  <conditionalFormatting sqref="H21">
    <cfRule type="expression" dxfId="41" priority="62">
      <formula>EM="X"</formula>
    </cfRule>
    <cfRule type="expression" dxfId="40" priority="63">
      <formula>AND(EM="X",$B21="u2")</formula>
    </cfRule>
    <cfRule type="expression" dxfId="39" priority="64">
      <formula>AND(EM&lt;&gt;"X",$B21="u2")</formula>
    </cfRule>
    <cfRule type="expression" dxfId="38" priority="65">
      <formula>AND(EM="X",OR($B21="u",$B21="o2"))</formula>
    </cfRule>
    <cfRule type="expression" dxfId="37" priority="66">
      <formula>AND(EM&lt;&gt;"X",OR($B21="u",$B21="o2"))</formula>
    </cfRule>
  </conditionalFormatting>
  <conditionalFormatting sqref="D21 I21">
    <cfRule type="expression" dxfId="36" priority="61">
      <formula>EM="X"</formula>
    </cfRule>
  </conditionalFormatting>
  <conditionalFormatting sqref="H21">
    <cfRule type="expression" dxfId="35" priority="32">
      <formula>EM="X"</formula>
    </cfRule>
    <cfRule type="expression" dxfId="34" priority="33">
      <formula>AND(EM="X",$B21="u2")</formula>
    </cfRule>
    <cfRule type="expression" dxfId="33" priority="34">
      <formula>AND(EM&lt;&gt;"X",$B21="u2")</formula>
    </cfRule>
    <cfRule type="expression" dxfId="32" priority="35">
      <formula>AND(EM="X",OR($B21="u",$B21="o2"))</formula>
    </cfRule>
    <cfRule type="expression" dxfId="31" priority="36">
      <formula>AND(EM&lt;&gt;"X",OR($B21="u",$B21="o2"))</formula>
    </cfRule>
  </conditionalFormatting>
  <conditionalFormatting sqref="D21 I21">
    <cfRule type="expression" dxfId="30" priority="31">
      <formula>EM="X"</formula>
    </cfRule>
  </conditionalFormatting>
  <conditionalFormatting sqref="H22">
    <cfRule type="expression" dxfId="29" priority="26">
      <formula>EM="X"</formula>
    </cfRule>
    <cfRule type="expression" dxfId="28" priority="27">
      <formula>AND(EM="X",$B22="u2")</formula>
    </cfRule>
    <cfRule type="expression" dxfId="27" priority="28">
      <formula>AND(EM&lt;&gt;"X",$B22="u2")</formula>
    </cfRule>
    <cfRule type="expression" dxfId="26" priority="29">
      <formula>AND(EM="X",OR($B22="u",$B22="o2"))</formula>
    </cfRule>
    <cfRule type="expression" dxfId="25" priority="30">
      <formula>AND(EM&lt;&gt;"X",OR($B22="u",$B22="o2"))</formula>
    </cfRule>
  </conditionalFormatting>
  <conditionalFormatting sqref="D22 I22">
    <cfRule type="expression" dxfId="24" priority="25">
      <formula>EM="X"</formula>
    </cfRule>
  </conditionalFormatting>
  <conditionalFormatting sqref="H22">
    <cfRule type="expression" dxfId="23" priority="20">
      <formula>EM="X"</formula>
    </cfRule>
    <cfRule type="expression" dxfId="22" priority="21">
      <formula>AND(EM="X",$B22="u2")</formula>
    </cfRule>
    <cfRule type="expression" dxfId="21" priority="22">
      <formula>AND(EM&lt;&gt;"X",$B22="u2")</formula>
    </cfRule>
    <cfRule type="expression" dxfId="20" priority="23">
      <formula>AND(EM="X",OR($B22="u",$B22="o2"))</formula>
    </cfRule>
    <cfRule type="expression" dxfId="19" priority="24">
      <formula>AND(EM&lt;&gt;"X",OR($B22="u",$B22="o2"))</formula>
    </cfRule>
  </conditionalFormatting>
  <conditionalFormatting sqref="D22 I22">
    <cfRule type="expression" dxfId="18" priority="19">
      <formula>EM="X"</formula>
    </cfRule>
  </conditionalFormatting>
  <conditionalFormatting sqref="H23:H24">
    <cfRule type="expression" dxfId="17" priority="14">
      <formula>EM="X"</formula>
    </cfRule>
    <cfRule type="expression" dxfId="16" priority="15">
      <formula>AND(EM="X",$B23="u2")</formula>
    </cfRule>
    <cfRule type="expression" dxfId="15" priority="16">
      <formula>AND(EM&lt;&gt;"X",$B23="u2")</formula>
    </cfRule>
    <cfRule type="expression" dxfId="14" priority="17">
      <formula>AND(EM="X",OR($B23="u",$B23="o2"))</formula>
    </cfRule>
    <cfRule type="expression" dxfId="13" priority="18">
      <formula>AND(EM&lt;&gt;"X",OR($B23="u",$B23="o2"))</formula>
    </cfRule>
  </conditionalFormatting>
  <conditionalFormatting sqref="D23:D24 I23:I24">
    <cfRule type="expression" dxfId="12" priority="13">
      <formula>EM="X"</formula>
    </cfRule>
  </conditionalFormatting>
  <conditionalFormatting sqref="H23">
    <cfRule type="expression" dxfId="11" priority="8">
      <formula>EM="X"</formula>
    </cfRule>
    <cfRule type="expression" dxfId="10" priority="9">
      <formula>AND(EM="X",$B23="u2")</formula>
    </cfRule>
    <cfRule type="expression" dxfId="9" priority="10">
      <formula>AND(EM&lt;&gt;"X",$B23="u2")</formula>
    </cfRule>
    <cfRule type="expression" dxfId="8" priority="11">
      <formula>AND(EM="X",OR($B23="u",$B23="o2"))</formula>
    </cfRule>
    <cfRule type="expression" dxfId="7" priority="12">
      <formula>AND(EM&lt;&gt;"X",OR($B23="u",$B23="o2"))</formula>
    </cfRule>
  </conditionalFormatting>
  <conditionalFormatting sqref="D23 I23">
    <cfRule type="expression" dxfId="6" priority="7">
      <formula>EM="X"</formula>
    </cfRule>
  </conditionalFormatting>
  <conditionalFormatting sqref="H24">
    <cfRule type="expression" dxfId="5" priority="2">
      <formula>EM="X"</formula>
    </cfRule>
    <cfRule type="expression" dxfId="4" priority="3">
      <formula>AND(EM="X",$B24="u2")</formula>
    </cfRule>
    <cfRule type="expression" dxfId="3" priority="4">
      <formula>AND(EM&lt;&gt;"X",$B24="u2")</formula>
    </cfRule>
    <cfRule type="expression" dxfId="2" priority="5">
      <formula>AND(EM="X",OR($B24="u",$B24="o2"))</formula>
    </cfRule>
    <cfRule type="expression" dxfId="1" priority="6">
      <formula>AND(EM&lt;&gt;"X",OR($B24="u",$B24="o2"))</formula>
    </cfRule>
  </conditionalFormatting>
  <conditionalFormatting sqref="D24 I24">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2016-08-11T20:15:35Z</cp:lastPrinted>
  <dcterms:created xsi:type="dcterms:W3CDTF">2016-05-29T23:20:14Z</dcterms:created>
  <dcterms:modified xsi:type="dcterms:W3CDTF">2016-10-29T18:14:00Z</dcterms:modified>
</cp:coreProperties>
</file>