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18. Mischbrot mit Walnüssen\"/>
    </mc:Choice>
  </mc:AlternateContent>
  <bookViews>
    <workbookView xWindow="2040" yWindow="0" windowWidth="2370" windowHeight="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25" i="1" s="1"/>
  <c r="S40" i="1"/>
  <c r="D40" i="1" s="1"/>
  <c r="J40" i="1" s="1"/>
  <c r="J21" i="1" l="1"/>
  <c r="J23" i="1"/>
  <c r="J14" i="1"/>
  <c r="J37" i="1"/>
  <c r="J29" i="1"/>
  <c r="J28" i="1"/>
  <c r="J31" i="1"/>
  <c r="J24" i="1"/>
  <c r="J36" i="1"/>
  <c r="J19" i="1"/>
  <c r="J22" i="1"/>
  <c r="J30" i="1"/>
  <c r="J17" i="1"/>
  <c r="J27" i="1"/>
  <c r="J18" i="1"/>
  <c r="J35" i="1"/>
  <c r="J26" i="1"/>
  <c r="J16" i="1"/>
  <c r="J32" i="1"/>
  <c r="J33" i="1"/>
  <c r="J15" i="1"/>
  <c r="J34" i="1"/>
  <c r="J20" i="1"/>
</calcChain>
</file>

<file path=xl/sharedStrings.xml><?xml version="1.0" encoding="utf-8"?>
<sst xmlns="http://schemas.openxmlformats.org/spreadsheetml/2006/main" count="38" uniqueCount="25">
  <si>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</si>
  <si>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</si>
  <si>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</si>
  <si>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</si>
  <si>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</si>
  <si>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</si>
  <si>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</si>
  <si>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</si>
  <si>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</si>
  <si>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Mischbrot mit Walnüssen</t>
  </si>
  <si>
    <t>o</t>
  </si>
  <si>
    <t>kg</t>
  </si>
  <si>
    <t>u</t>
  </si>
  <si>
    <t xml:space="preserve">Wasser </t>
  </si>
  <si>
    <t>Salz</t>
  </si>
  <si>
    <t>Roggenmehl Type 1150</t>
  </si>
  <si>
    <t>Sauerteig TA180</t>
  </si>
  <si>
    <t>Hefe</t>
  </si>
  <si>
    <t>ASG Roggen</t>
  </si>
  <si>
    <t>Wasser  lauwarm</t>
  </si>
  <si>
    <t>Malzexktraktmehl</t>
  </si>
  <si>
    <t>Weizenmehl Type 550</t>
  </si>
  <si>
    <r>
      <rPr>
        <b/>
        <sz val="12"/>
        <color theme="1"/>
        <rFont val="Lato"/>
      </rPr>
      <t>Sauerteig</t>
    </r>
    <r>
      <rPr>
        <sz val="12"/>
        <color theme="1"/>
        <rFont val="Lato"/>
        <family val="2"/>
      </rPr>
      <t xml:space="preserve">: Reifezeit ca. 18- 24 St. bei 26°C oder 33°C fallend auf ca. 23°C.                                                       </t>
    </r>
    <r>
      <rPr>
        <b/>
        <sz val="12"/>
        <color theme="1"/>
        <rFont val="Lato"/>
        <family val="2"/>
      </rPr>
      <t xml:space="preserve"> 
Teigherstellung:</t>
    </r>
    <r>
      <rPr>
        <sz val="12"/>
        <color theme="1"/>
        <rFont val="Lato"/>
        <family val="2"/>
      </rPr>
      <t xml:space="preserve"> 
Alle Zutaten (außer den Nüssen) ca. 3 Min. langsam und ca. 3 Min. etwas schneller verkneten, bis ein spürbares Glutengerüst aufgebaut ist, dann die Walnüsse gleichmäßig  einarbeiten/unterkneten.
</t>
    </r>
    <r>
      <rPr>
        <b/>
        <sz val="12"/>
        <color theme="1"/>
        <rFont val="Lato"/>
      </rPr>
      <t>Teigtemperatur:</t>
    </r>
    <r>
      <rPr>
        <sz val="12"/>
        <color theme="1"/>
        <rFont val="Lato"/>
        <family val="2"/>
      </rPr>
      <t xml:space="preserve"> 27- 28°C wären optimal
</t>
    </r>
    <r>
      <rPr>
        <b/>
        <sz val="12"/>
        <color theme="1"/>
        <rFont val="Lato"/>
      </rPr>
      <t>Teigruhe</t>
    </r>
    <r>
      <rPr>
        <sz val="12"/>
        <color theme="1"/>
        <rFont val="Lato"/>
        <family val="2"/>
      </rPr>
      <t xml:space="preserve">: ca. 30 Min. 
</t>
    </r>
    <r>
      <rPr>
        <b/>
        <sz val="12"/>
        <color theme="1"/>
        <rFont val="Lato"/>
      </rPr>
      <t xml:space="preserve">Aufarbeitung: </t>
    </r>
    <r>
      <rPr>
        <sz val="12"/>
        <color theme="1"/>
        <rFont val="Lato"/>
        <family val="2"/>
      </rPr>
      <t xml:space="preserve">Teig in 3 gleich schwere Teigstücke teilen, rundwirken und mit dem </t>
    </r>
    <r>
      <rPr>
        <u/>
        <sz val="12"/>
        <color theme="1"/>
        <rFont val="Lato"/>
      </rPr>
      <t>Schluss nach unten</t>
    </r>
    <r>
      <rPr>
        <sz val="12"/>
        <color theme="1"/>
        <rFont val="Lato"/>
        <family val="2"/>
      </rPr>
      <t xml:space="preserve"> in ein bemehltes, rundes Gärkörbchen legen.
</t>
    </r>
    <r>
      <rPr>
        <b/>
        <sz val="12"/>
        <color theme="1"/>
        <rFont val="Lato"/>
        <family val="2"/>
      </rPr>
      <t xml:space="preserve">Stückgare: </t>
    </r>
    <r>
      <rPr>
        <sz val="12"/>
        <color theme="1"/>
        <rFont val="Lato"/>
        <family val="2"/>
      </rPr>
      <t xml:space="preserve"> 60-80 Min. - bis zur knapp vollen Gare.
</t>
    </r>
    <r>
      <rPr>
        <b/>
        <sz val="12"/>
        <color theme="1"/>
        <rFont val="Lato"/>
      </rPr>
      <t>Backen:</t>
    </r>
    <r>
      <rPr>
        <sz val="12"/>
        <color theme="1"/>
        <rFont val="Lato"/>
      </rPr>
      <t xml:space="preserve"> Backofen mit Backblech od. Backstein vorheizen auf ca. ca. 240-250°C. Den Teig vorsichtig auf Backpapier od. Backschießer kippen, auf heißes Backblech/Backstein legen, mit Wasser besprühen und mit Schwaden anbacken. Etwa 20 Min. bei 240-250°C, dann Schwaden ablassen (Ofentüre kurz öffnen), Temperatur reduzieren auf ca. 190-200°C und weitere 25-30 Min. backen.
Für eine bessere Krustenbildung evtl. die letzten 5 Min. die Temperatur nochmals auf 240° erhöhen, mit Umluft und leicht geöffneter Ofentür zu Ende backen. 
</t>
    </r>
    <r>
      <rPr>
        <b/>
        <sz val="12"/>
        <color theme="1"/>
        <rFont val="Lato"/>
      </rPr>
      <t>Backzeit gesamt:</t>
    </r>
    <r>
      <rPr>
        <sz val="12"/>
        <color theme="1"/>
        <rFont val="Lato"/>
      </rPr>
      <t xml:space="preserve"> ca. 45-50 Min. – Brot sollte gut ausgebacken werden, aber nicht zu dunkel ausbacken.</t>
    </r>
  </si>
  <si>
    <t>Walnusskerne  grob zerkleinert</t>
  </si>
  <si>
    <t xml:space="preserve">Grundrezeptur ergibt 3 Brote mit  ca. 600 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</si>
</sst>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b/>
      <sz val="12"/>
      <color theme="1"/>
      <name val="Lato"/>
    </font>
    <font>
      <sz val="12"/>
      <color theme="1"/>
      <name val="Lato"/>
    </font>
    <font>
      <u/>
      <sz val="12"/>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5"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97">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9</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24</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10</v>
      </c>
      <c r="C14" s="22"/>
      <c r="D14" s="13">
        <f>SUM(D15:D17)</f>
        <v>0.57000000000000006</v>
      </c>
      <c r="E14" s="19"/>
      <c r="F14" s="14"/>
      <c r="G14" s="15"/>
      <c r="H14" s="16" t="s">
        <v>16</v>
      </c>
      <c r="I14" s="17" t="s">
        <v>11</v>
      </c>
      <c r="J14" s="18">
        <f>IF(AND($I$5&gt;0,$R$40&gt;0),"-----",IF(D14&lt;&gt;"",D14*$J$41,""))</f>
        <v>0.57000000000000006</v>
      </c>
      <c r="K14" s="15"/>
      <c r="L14" s="46" t="s">
        <v>22</v>
      </c>
      <c r="M14" s="19"/>
      <c r="N14" s="4"/>
      <c r="R14" s="5" t="str">
        <f>IF(I14="","",I14)</f>
        <v>kg</v>
      </c>
      <c r="S14" s="5">
        <f t="shared" ref="S14:S37" si="0">IF(AND(B14&lt;&gt;"o",B14&lt;&gt;"o2",B14&lt;&gt;"o3"),D14,0)</f>
        <v>0</v>
      </c>
      <c r="X14" s="15"/>
      <c r="Y14" s="15"/>
    </row>
    <row r="15" spans="1:25" ht="19.5" customHeight="1" x14ac:dyDescent="0.25">
      <c r="A15" s="19"/>
      <c r="B15" s="12" t="s">
        <v>12</v>
      </c>
      <c r="C15" s="22"/>
      <c r="D15" s="13">
        <v>0.3</v>
      </c>
      <c r="E15" s="19"/>
      <c r="F15" s="14"/>
      <c r="G15" s="15"/>
      <c r="H15" s="16" t="s">
        <v>15</v>
      </c>
      <c r="I15" s="17" t="s">
        <v>11</v>
      </c>
      <c r="J15" s="18">
        <f t="shared" ref="J15:J37" si="1">IF(AND($I$5&gt;0,$R$40&gt;0),"-----",IF(D15&lt;&gt;"",D15*$J$41,""))</f>
        <v>0.3</v>
      </c>
      <c r="K15" s="15"/>
      <c r="L15" s="47"/>
      <c r="M15" s="19"/>
      <c r="N15" s="4"/>
      <c r="R15" s="5" t="str">
        <f t="shared" ref="R15:R37" si="2">IF(I15="","",I15)</f>
        <v>kg</v>
      </c>
      <c r="S15" s="5">
        <f t="shared" si="0"/>
        <v>0.3</v>
      </c>
      <c r="X15" s="15"/>
      <c r="Y15" s="15"/>
    </row>
    <row r="16" spans="1:25" ht="19.5" customHeight="1" x14ac:dyDescent="0.25">
      <c r="A16" s="19"/>
      <c r="B16" s="12" t="s">
        <v>12</v>
      </c>
      <c r="C16" s="22"/>
      <c r="D16" s="13">
        <v>0.24</v>
      </c>
      <c r="E16" s="19"/>
      <c r="F16" s="14"/>
      <c r="G16" s="15"/>
      <c r="H16" s="16" t="s">
        <v>19</v>
      </c>
      <c r="I16" s="17" t="s">
        <v>11</v>
      </c>
      <c r="J16" s="18">
        <f t="shared" si="1"/>
        <v>0.24</v>
      </c>
      <c r="K16" s="15"/>
      <c r="L16" s="47"/>
      <c r="M16" s="19"/>
      <c r="N16" s="4"/>
      <c r="R16" s="5" t="str">
        <f t="shared" si="2"/>
        <v>kg</v>
      </c>
      <c r="S16" s="5">
        <f t="shared" si="0"/>
        <v>0.24</v>
      </c>
      <c r="X16" s="15"/>
      <c r="Y16" s="15"/>
    </row>
    <row r="17" spans="1:25" ht="19.5" customHeight="1" x14ac:dyDescent="0.25">
      <c r="A17" s="19"/>
      <c r="B17" s="12" t="s">
        <v>12</v>
      </c>
      <c r="C17" s="22"/>
      <c r="D17" s="13">
        <v>0.03</v>
      </c>
      <c r="E17" s="19"/>
      <c r="F17" s="14"/>
      <c r="G17" s="15"/>
      <c r="H17" s="16" t="s">
        <v>18</v>
      </c>
      <c r="I17" s="17" t="s">
        <v>11</v>
      </c>
      <c r="J17" s="18">
        <f t="shared" si="1"/>
        <v>0.03</v>
      </c>
      <c r="K17" s="15"/>
      <c r="L17" s="47"/>
      <c r="M17" s="19"/>
      <c r="N17" s="4"/>
      <c r="R17" s="5" t="str">
        <f t="shared" si="2"/>
        <v>kg</v>
      </c>
      <c r="S17" s="5">
        <f t="shared" si="0"/>
        <v>0.03</v>
      </c>
      <c r="X17" s="43"/>
      <c r="Y17" s="15"/>
    </row>
    <row r="18" spans="1:25" ht="19.5" customHeight="1" x14ac:dyDescent="0.25">
      <c r="A18" s="19"/>
      <c r="B18" s="12"/>
      <c r="C18" s="22"/>
      <c r="D18" s="13">
        <v>0.5</v>
      </c>
      <c r="E18" s="19"/>
      <c r="F18" s="14"/>
      <c r="G18" s="15"/>
      <c r="H18" s="16" t="s">
        <v>21</v>
      </c>
      <c r="I18" s="17" t="s">
        <v>11</v>
      </c>
      <c r="J18" s="18">
        <f t="shared" si="1"/>
        <v>0.5</v>
      </c>
      <c r="K18" s="15"/>
      <c r="L18" s="47"/>
      <c r="M18" s="19"/>
      <c r="N18" s="4"/>
      <c r="R18" s="5" t="str">
        <f t="shared" si="2"/>
        <v>kg</v>
      </c>
      <c r="S18" s="5">
        <f t="shared" si="0"/>
        <v>0.5</v>
      </c>
      <c r="X18" s="15"/>
      <c r="Y18" s="15"/>
    </row>
    <row r="19" spans="1:25" ht="19.5" customHeight="1" x14ac:dyDescent="0.25">
      <c r="A19" s="19"/>
      <c r="B19" s="12"/>
      <c r="C19" s="22"/>
      <c r="D19" s="13">
        <v>0.2</v>
      </c>
      <c r="E19" s="19"/>
      <c r="F19" s="14"/>
      <c r="G19" s="15"/>
      <c r="H19" s="16" t="s">
        <v>15</v>
      </c>
      <c r="I19" s="17" t="s">
        <v>11</v>
      </c>
      <c r="J19" s="18">
        <f t="shared" si="1"/>
        <v>0.2</v>
      </c>
      <c r="K19" s="15"/>
      <c r="L19" s="47"/>
      <c r="M19" s="19"/>
      <c r="N19" s="4"/>
      <c r="R19" s="5" t="str">
        <f t="shared" si="2"/>
        <v>kg</v>
      </c>
      <c r="S19" s="5">
        <f t="shared" si="0"/>
        <v>0.2</v>
      </c>
      <c r="X19" s="15"/>
      <c r="Y19" s="15"/>
    </row>
    <row r="20" spans="1:25" ht="19.5" customHeight="1" x14ac:dyDescent="0.25">
      <c r="A20" s="19"/>
      <c r="B20" s="12"/>
      <c r="C20" s="22"/>
      <c r="D20" s="13">
        <v>0.02</v>
      </c>
      <c r="E20" s="19"/>
      <c r="F20" s="14"/>
      <c r="G20" s="15"/>
      <c r="H20" s="16" t="s">
        <v>20</v>
      </c>
      <c r="I20" s="17" t="s">
        <v>11</v>
      </c>
      <c r="J20" s="18">
        <f t="shared" si="1"/>
        <v>0.02</v>
      </c>
      <c r="K20" s="15"/>
      <c r="L20" s="47"/>
      <c r="M20" s="19"/>
      <c r="N20" s="4"/>
      <c r="R20" s="5" t="str">
        <f t="shared" si="2"/>
        <v>kg</v>
      </c>
      <c r="S20" s="5">
        <f t="shared" si="0"/>
        <v>0.02</v>
      </c>
      <c r="X20" s="15"/>
      <c r="Y20" s="15"/>
    </row>
    <row r="21" spans="1:25" ht="19.5" customHeight="1" x14ac:dyDescent="0.25">
      <c r="A21" s="19"/>
      <c r="B21" s="12"/>
      <c r="C21" s="22"/>
      <c r="D21" s="13">
        <v>2.4E-2</v>
      </c>
      <c r="E21" s="19"/>
      <c r="F21" s="14"/>
      <c r="G21" s="15"/>
      <c r="H21" s="16" t="s">
        <v>14</v>
      </c>
      <c r="I21" s="17" t="s">
        <v>11</v>
      </c>
      <c r="J21" s="18">
        <f>IF(AND($I$5&gt;0,$R$40&gt;0),"-----",IF(D21&lt;&gt;"",D21*$J$41,""))</f>
        <v>2.4E-2</v>
      </c>
      <c r="K21" s="15"/>
      <c r="L21" s="47"/>
      <c r="M21" s="19"/>
      <c r="N21" s="4"/>
      <c r="R21" s="5" t="str">
        <f>IF(I21="","",I21)</f>
        <v>kg</v>
      </c>
      <c r="S21" s="5">
        <f>IF(AND(B21&lt;&gt;"o",B21&lt;&gt;"o2",B21&lt;&gt;"o3"),D21,0)</f>
        <v>2.4E-2</v>
      </c>
      <c r="X21" s="15"/>
      <c r="Y21" s="15"/>
    </row>
    <row r="22" spans="1:25" ht="19.5" customHeight="1" x14ac:dyDescent="0.25">
      <c r="A22" s="19"/>
      <c r="B22" s="12"/>
      <c r="C22" s="22"/>
      <c r="D22" s="13">
        <v>0.02</v>
      </c>
      <c r="E22" s="19"/>
      <c r="F22" s="14"/>
      <c r="G22" s="15"/>
      <c r="H22" s="16" t="s">
        <v>17</v>
      </c>
      <c r="I22" s="17" t="s">
        <v>11</v>
      </c>
      <c r="J22" s="18">
        <f>IF(AND($I$5&gt;0,$R$40&gt;0),"-----",IF(D22&lt;&gt;"",D22*$J$41,""))</f>
        <v>0.02</v>
      </c>
      <c r="K22" s="15"/>
      <c r="L22" s="47"/>
      <c r="M22" s="19"/>
      <c r="N22" s="4"/>
      <c r="R22" s="5" t="str">
        <f>IF(I22="","",I22)</f>
        <v>kg</v>
      </c>
      <c r="S22" s="5">
        <f>IF(AND(B22&lt;&gt;"o",B22&lt;&gt;"o2",B22&lt;&gt;"o3"),D22,0)</f>
        <v>0.02</v>
      </c>
      <c r="X22" s="15"/>
      <c r="Y22" s="15"/>
    </row>
    <row r="23" spans="1:25" ht="19.5" customHeight="1" x14ac:dyDescent="0.25">
      <c r="A23" s="19"/>
      <c r="B23" s="12"/>
      <c r="C23" s="22"/>
      <c r="D23" s="13">
        <v>0.43</v>
      </c>
      <c r="E23" s="19"/>
      <c r="F23" s="14"/>
      <c r="G23" s="15"/>
      <c r="H23" s="16" t="s">
        <v>13</v>
      </c>
      <c r="I23" s="17" t="s">
        <v>11</v>
      </c>
      <c r="J23" s="18">
        <f t="shared" ref="J23" si="3">IF(AND($I$5&gt;0,$R$40&gt;0),"-----",IF(D23&lt;&gt;"",D23*$J$41,""))</f>
        <v>0.43</v>
      </c>
      <c r="K23" s="15"/>
      <c r="L23" s="47"/>
      <c r="M23" s="19"/>
      <c r="N23" s="4"/>
      <c r="R23" s="5" t="str">
        <f t="shared" si="2"/>
        <v>kg</v>
      </c>
      <c r="S23" s="5">
        <f t="shared" si="0"/>
        <v>0.43</v>
      </c>
      <c r="X23" s="15"/>
      <c r="Y23" s="15"/>
    </row>
    <row r="24" spans="1:25" ht="19.5" customHeight="1" x14ac:dyDescent="0.25">
      <c r="A24" s="19"/>
      <c r="B24" s="12"/>
      <c r="C24" s="22"/>
      <c r="D24" s="13"/>
      <c r="E24" s="19"/>
      <c r="F24" s="14"/>
      <c r="G24" s="15"/>
      <c r="H24" s="16"/>
      <c r="I24" s="17"/>
      <c r="J24" s="18" t="str">
        <f t="shared" si="1"/>
        <v/>
      </c>
      <c r="K24" s="15"/>
      <c r="L24" s="47"/>
      <c r="M24" s="19"/>
      <c r="N24" s="4"/>
      <c r="R24" s="5" t="str">
        <f t="shared" si="2"/>
        <v/>
      </c>
      <c r="S24" s="5">
        <f t="shared" si="0"/>
        <v>0</v>
      </c>
      <c r="X24" s="15"/>
      <c r="Y24" s="15"/>
    </row>
    <row r="25" spans="1:25" ht="19.5" customHeight="1" x14ac:dyDescent="0.25">
      <c r="A25" s="19"/>
      <c r="B25" s="12"/>
      <c r="C25" s="22"/>
      <c r="D25" s="13">
        <v>0.2</v>
      </c>
      <c r="E25" s="19"/>
      <c r="F25" s="14"/>
      <c r="G25" s="15"/>
      <c r="H25" s="16" t="s">
        <v>23</v>
      </c>
      <c r="I25" s="17" t="s">
        <v>11</v>
      </c>
      <c r="J25" s="18">
        <f t="shared" ref="J25" si="4">IF(AND($I$5&gt;0,$R$40&gt;0),"-----",IF(D25&lt;&gt;"",D25*$J$41,""))</f>
        <v>0.2</v>
      </c>
      <c r="K25" s="15"/>
      <c r="L25" s="47"/>
      <c r="M25" s="19"/>
      <c r="N25" s="4"/>
      <c r="R25" s="5" t="str">
        <f t="shared" si="2"/>
        <v>kg</v>
      </c>
      <c r="S25" s="5">
        <f t="shared" si="0"/>
        <v>0.2</v>
      </c>
      <c r="X25" s="15"/>
      <c r="Y25" s="15"/>
    </row>
    <row r="26" spans="1:25" ht="19.5" customHeight="1" x14ac:dyDescent="0.25">
      <c r="A26" s="19"/>
      <c r="B26" s="12"/>
      <c r="C26" s="22"/>
      <c r="D26" s="13"/>
      <c r="E26" s="19"/>
      <c r="F26" s="14"/>
      <c r="G26" s="15"/>
      <c r="H26" s="16"/>
      <c r="I26" s="17"/>
      <c r="J26" s="18" t="str">
        <f t="shared" si="1"/>
        <v/>
      </c>
      <c r="K26" s="15"/>
      <c r="L26" s="47"/>
      <c r="M26" s="19"/>
      <c r="N26" s="4"/>
      <c r="R26" s="5" t="str">
        <f t="shared" si="2"/>
        <v/>
      </c>
      <c r="S26" s="5">
        <f t="shared" si="0"/>
        <v>0</v>
      </c>
      <c r="X26" s="15"/>
      <c r="Y26" s="15"/>
    </row>
    <row r="27" spans="1:25" ht="19.5" customHeight="1" x14ac:dyDescent="0.25">
      <c r="A27" s="19"/>
      <c r="B27" s="12"/>
      <c r="C27" s="22"/>
      <c r="D27" s="13"/>
      <c r="E27" s="19"/>
      <c r="F27" s="14"/>
      <c r="G27" s="15"/>
      <c r="H27" s="16"/>
      <c r="I27" s="17"/>
      <c r="J27" s="18" t="str">
        <f t="shared" si="1"/>
        <v/>
      </c>
      <c r="K27" s="15"/>
      <c r="L27" s="47"/>
      <c r="M27" s="19"/>
      <c r="N27" s="4"/>
      <c r="R27" s="5" t="str">
        <f t="shared" si="2"/>
        <v/>
      </c>
      <c r="S27" s="5">
        <f t="shared" si="0"/>
        <v>0</v>
      </c>
      <c r="X27" s="15"/>
      <c r="Y27" s="15"/>
    </row>
    <row r="28" spans="1:25" ht="19.5" customHeight="1" x14ac:dyDescent="0.25">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x14ac:dyDescent="0.25">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5">IF(S38&lt;&gt;"","X","")</f>
        <v/>
      </c>
      <c r="R38" s="5" t="str">
        <f t="shared" si="5"/>
        <v/>
      </c>
      <c r="S38" s="5" t="str">
        <f t="shared" si="5"/>
        <v/>
      </c>
      <c r="T38" s="5" t="str">
        <f t="shared" si="5"/>
        <v/>
      </c>
      <c r="U38" s="5" t="str">
        <f t="shared" si="5"/>
        <v/>
      </c>
      <c r="V38" s="5" t="str">
        <f t="shared" si="5"/>
        <v/>
      </c>
      <c r="W38" s="5" t="str">
        <f t="shared" si="5"/>
        <v/>
      </c>
      <c r="X38" s="37" t="str">
        <f t="shared" si="5"/>
        <v/>
      </c>
      <c r="Y38" s="37" t="str">
        <f t="shared" si="5"/>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1.964</v>
      </c>
      <c r="E40" s="5"/>
      <c r="F40" s="4"/>
      <c r="G40" s="5"/>
      <c r="H40" s="26">
        <f ca="1">NOW()</f>
        <v>42672.7634412037</v>
      </c>
      <c r="I40" s="27"/>
      <c r="J40" s="28">
        <f>IF($I$5&lt;&gt;"",$I$5*I3,I3*D40)</f>
        <v>1.964</v>
      </c>
      <c r="K40" s="5"/>
      <c r="L40" s="6"/>
      <c r="M40" s="6"/>
      <c r="N40" s="4"/>
      <c r="R40" s="5">
        <f>COUNTIF(R14:R37,"=St.")</f>
        <v>0</v>
      </c>
      <c r="S40" s="5">
        <f>SUM(S13:S39)</f>
        <v>1.964</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VUcb/6ZmPxZNeVMtK3/HyMHu5tHUP5i5KzP3xwzDZGqELApmjOMkS//AARtsQ68CL4aU8+fzIRkE3xSwoTGbbg==" saltValue="+srHmICopOhj4vp1XsoOF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20 J22 J24 J26:J37">
    <cfRule type="expression" dxfId="96" priority="102" stopIfTrue="1">
      <formula>OR($B14="u",$B14="o2")</formula>
    </cfRule>
    <cfRule type="expression" dxfId="95" priority="103" stopIfTrue="1">
      <formula>$B14="u2"</formula>
    </cfRule>
  </conditionalFormatting>
  <conditionalFormatting sqref="H14:H19 H22 H27:H37 H24">
    <cfRule type="expression" dxfId="94" priority="97">
      <formula>EM="X"</formula>
    </cfRule>
    <cfRule type="expression" dxfId="93" priority="98">
      <formula>AND(EM="X",$B14="u2")</formula>
    </cfRule>
    <cfRule type="expression" dxfId="92" priority="99">
      <formula>AND(EM&lt;&gt;"X",$B14="u2")</formula>
    </cfRule>
    <cfRule type="expression" dxfId="91" priority="100">
      <formula>AND(EM="X",OR($B14="u",$B14="o2"))</formula>
    </cfRule>
    <cfRule type="expression" dxfId="90" priority="101">
      <formula>AND(EM&lt;&gt;"X",OR($B14="u",$B14="o2"))</formula>
    </cfRule>
  </conditionalFormatting>
  <conditionalFormatting sqref="D14:D19 B24 I14:I19 I22 D22 D27:D37 I27:I37 D24 I24 B26:B37">
    <cfRule type="expression" dxfId="89" priority="96">
      <formula>EM="X"</formula>
    </cfRule>
  </conditionalFormatting>
  <conditionalFormatting sqref="L14:L37">
    <cfRule type="expression" dxfId="88" priority="95">
      <formula>EM="X"</formula>
    </cfRule>
  </conditionalFormatting>
  <conditionalFormatting sqref="J11:L11 J9:L9">
    <cfRule type="expression" dxfId="87" priority="94">
      <formula>EM="X"</formula>
    </cfRule>
  </conditionalFormatting>
  <conditionalFormatting sqref="B14:B20 B22">
    <cfRule type="expression" dxfId="86" priority="93">
      <formula>EM="X"</formula>
    </cfRule>
  </conditionalFormatting>
  <conditionalFormatting sqref="H24">
    <cfRule type="expression" dxfId="85" priority="88">
      <formula>EM="X"</formula>
    </cfRule>
    <cfRule type="expression" dxfId="84" priority="89">
      <formula>AND(EM="X",$B24="u2")</formula>
    </cfRule>
    <cfRule type="expression" dxfId="83" priority="90">
      <formula>AND(EM&lt;&gt;"X",$B24="u2")</formula>
    </cfRule>
    <cfRule type="expression" dxfId="82" priority="91">
      <formula>AND(EM="X",OR($B24="u",$B24="o2"))</formula>
    </cfRule>
    <cfRule type="expression" dxfId="81" priority="92">
      <formula>AND(EM&lt;&gt;"X",OR($B24="u",$B24="o2"))</formula>
    </cfRule>
  </conditionalFormatting>
  <conditionalFormatting sqref="D24 I24">
    <cfRule type="expression" dxfId="80" priority="87">
      <formula>EM="X"</formula>
    </cfRule>
  </conditionalFormatting>
  <conditionalFormatting sqref="H20">
    <cfRule type="expression" dxfId="79" priority="82">
      <formula>EM="X"</formula>
    </cfRule>
    <cfRule type="expression" dxfId="78" priority="83">
      <formula>AND(EM="X",$B20="u2")</formula>
    </cfRule>
    <cfRule type="expression" dxfId="77" priority="84">
      <formula>AND(EM&lt;&gt;"X",$B20="u2")</formula>
    </cfRule>
    <cfRule type="expression" dxfId="76" priority="85">
      <formula>AND(EM="X",OR($B20="u",$B20="o2"))</formula>
    </cfRule>
    <cfRule type="expression" dxfId="75" priority="86">
      <formula>AND(EM&lt;&gt;"X",OR($B20="u",$B20="o2"))</formula>
    </cfRule>
  </conditionalFormatting>
  <conditionalFormatting sqref="I20 D20">
    <cfRule type="expression" dxfId="74" priority="81">
      <formula>EM="X"</formula>
    </cfRule>
  </conditionalFormatting>
  <conditionalFormatting sqref="H24">
    <cfRule type="expression" dxfId="73" priority="76">
      <formula>EM="X"</formula>
    </cfRule>
    <cfRule type="expression" dxfId="72" priority="77">
      <formula>AND(EM="X",$B24="u2")</formula>
    </cfRule>
    <cfRule type="expression" dxfId="71" priority="78">
      <formula>AND(EM&lt;&gt;"X",$B24="u2")</formula>
    </cfRule>
    <cfRule type="expression" dxfId="70" priority="79">
      <formula>AND(EM="X",OR($B24="u",$B24="o2"))</formula>
    </cfRule>
    <cfRule type="expression" dxfId="69" priority="80">
      <formula>AND(EM&lt;&gt;"X",OR($B24="u",$B24="o2"))</formula>
    </cfRule>
  </conditionalFormatting>
  <conditionalFormatting sqref="I24 D24">
    <cfRule type="expression" dxfId="68" priority="75">
      <formula>EM="X"</formula>
    </cfRule>
  </conditionalFormatting>
  <conditionalFormatting sqref="H24">
    <cfRule type="expression" dxfId="67" priority="64">
      <formula>EM="X"</formula>
    </cfRule>
    <cfRule type="expression" dxfId="66" priority="65">
      <formula>AND(EM="X",$B24="u2")</formula>
    </cfRule>
    <cfRule type="expression" dxfId="65" priority="66">
      <formula>AND(EM&lt;&gt;"X",$B24="u2")</formula>
    </cfRule>
    <cfRule type="expression" dxfId="64" priority="67">
      <formula>AND(EM="X",OR($B24="u",$B24="o2"))</formula>
    </cfRule>
    <cfRule type="expression" dxfId="63" priority="68">
      <formula>AND(EM&lt;&gt;"X",OR($B24="u",$B24="o2"))</formula>
    </cfRule>
  </conditionalFormatting>
  <conditionalFormatting sqref="D24 I24">
    <cfRule type="expression" dxfId="62" priority="63">
      <formula>EM="X"</formula>
    </cfRule>
  </conditionalFormatting>
  <conditionalFormatting sqref="H26">
    <cfRule type="expression" dxfId="61" priority="58">
      <formula>EM="X"</formula>
    </cfRule>
    <cfRule type="expression" dxfId="60" priority="59">
      <formula>AND(EM="X",$B26="u2")</formula>
    </cfRule>
    <cfRule type="expression" dxfId="59" priority="60">
      <formula>AND(EM&lt;&gt;"X",$B26="u2")</formula>
    </cfRule>
    <cfRule type="expression" dxfId="58" priority="61">
      <formula>AND(EM="X",OR($B26="u",$B26="o2"))</formula>
    </cfRule>
    <cfRule type="expression" dxfId="57" priority="62">
      <formula>AND(EM&lt;&gt;"X",OR($B26="u",$B26="o2"))</formula>
    </cfRule>
  </conditionalFormatting>
  <conditionalFormatting sqref="I26 D26">
    <cfRule type="expression" dxfId="56" priority="57">
      <formula>EM="X"</formula>
    </cfRule>
  </conditionalFormatting>
  <conditionalFormatting sqref="H26">
    <cfRule type="expression" dxfId="55" priority="52">
      <formula>EM="X"</formula>
    </cfRule>
    <cfRule type="expression" dxfId="54" priority="53">
      <formula>AND(EM="X",$B26="u2")</formula>
    </cfRule>
    <cfRule type="expression" dxfId="53" priority="54">
      <formula>AND(EM&lt;&gt;"X",$B26="u2")</formula>
    </cfRule>
    <cfRule type="expression" dxfId="52" priority="55">
      <formula>AND(EM="X",OR($B26="u",$B26="o2"))</formula>
    </cfRule>
    <cfRule type="expression" dxfId="51" priority="56">
      <formula>AND(EM&lt;&gt;"X",OR($B26="u",$B26="o2"))</formula>
    </cfRule>
  </conditionalFormatting>
  <conditionalFormatting sqref="D26 I26">
    <cfRule type="expression" dxfId="50" priority="51">
      <formula>EM="X"</formula>
    </cfRule>
  </conditionalFormatting>
  <conditionalFormatting sqref="J21">
    <cfRule type="expression" dxfId="49" priority="49" stopIfTrue="1">
      <formula>OR($B21="u",$B21="o2")</formula>
    </cfRule>
    <cfRule type="expression" dxfId="48" priority="50" stopIfTrue="1">
      <formula>$B21="u2"</formula>
    </cfRule>
  </conditionalFormatting>
  <conditionalFormatting sqref="H21">
    <cfRule type="expression" dxfId="47" priority="44">
      <formula>EM="X"</formula>
    </cfRule>
    <cfRule type="expression" dxfId="46" priority="45">
      <formula>AND(EM="X",$B21="u2")</formula>
    </cfRule>
    <cfRule type="expression" dxfId="45" priority="46">
      <formula>AND(EM&lt;&gt;"X",$B21="u2")</formula>
    </cfRule>
    <cfRule type="expression" dxfId="44" priority="47">
      <formula>AND(EM="X",OR($B21="u",$B21="o2"))</formula>
    </cfRule>
    <cfRule type="expression" dxfId="43" priority="48">
      <formula>AND(EM&lt;&gt;"X",OR($B21="u",$B21="o2"))</formula>
    </cfRule>
  </conditionalFormatting>
  <conditionalFormatting sqref="I21 D21">
    <cfRule type="expression" dxfId="42" priority="43">
      <formula>EM="X"</formula>
    </cfRule>
  </conditionalFormatting>
  <conditionalFormatting sqref="B21">
    <cfRule type="expression" dxfId="41" priority="42">
      <formula>EM="X"</formula>
    </cfRule>
  </conditionalFormatting>
  <conditionalFormatting sqref="J23">
    <cfRule type="expression" dxfId="40" priority="40" stopIfTrue="1">
      <formula>OR($B23="u",$B23="o2")</formula>
    </cfRule>
    <cfRule type="expression" dxfId="39" priority="41" stopIfTrue="1">
      <formula>$B23="u2"</formula>
    </cfRule>
  </conditionalFormatting>
  <conditionalFormatting sqref="H23">
    <cfRule type="expression" dxfId="38" priority="35">
      <formula>EM="X"</formula>
    </cfRule>
    <cfRule type="expression" dxfId="37" priority="36">
      <formula>AND(EM="X",$B23="u2")</formula>
    </cfRule>
    <cfRule type="expression" dxfId="36" priority="37">
      <formula>AND(EM&lt;&gt;"X",$B23="u2")</formula>
    </cfRule>
    <cfRule type="expression" dxfId="35" priority="38">
      <formula>AND(EM="X",OR($B23="u",$B23="o2"))</formula>
    </cfRule>
    <cfRule type="expression" dxfId="34" priority="39">
      <formula>AND(EM&lt;&gt;"X",OR($B23="u",$B23="o2"))</formula>
    </cfRule>
  </conditionalFormatting>
  <conditionalFormatting sqref="B23 D23 I23">
    <cfRule type="expression" dxfId="33" priority="34">
      <formula>EM="X"</formula>
    </cfRule>
  </conditionalFormatting>
  <conditionalFormatting sqref="H23">
    <cfRule type="expression" dxfId="32" priority="29">
      <formula>EM="X"</formula>
    </cfRule>
    <cfRule type="expression" dxfId="31" priority="30">
      <formula>AND(EM="X",$B23="u2")</formula>
    </cfRule>
    <cfRule type="expression" dxfId="30" priority="31">
      <formula>AND(EM&lt;&gt;"X",$B23="u2")</formula>
    </cfRule>
    <cfRule type="expression" dxfId="29" priority="32">
      <formula>AND(EM="X",OR($B23="u",$B23="o2"))</formula>
    </cfRule>
    <cfRule type="expression" dxfId="28" priority="33">
      <formula>AND(EM&lt;&gt;"X",OR($B23="u",$B23="o2"))</formula>
    </cfRule>
  </conditionalFormatting>
  <conditionalFormatting sqref="D23 I23">
    <cfRule type="expression" dxfId="27" priority="28">
      <formula>EM="X"</formula>
    </cfRule>
  </conditionalFormatting>
  <conditionalFormatting sqref="H23">
    <cfRule type="expression" dxfId="26" priority="23">
      <formula>EM="X"</formula>
    </cfRule>
    <cfRule type="expression" dxfId="25" priority="24">
      <formula>AND(EM="X",$B23="u2")</formula>
    </cfRule>
    <cfRule type="expression" dxfId="24" priority="25">
      <formula>AND(EM&lt;&gt;"X",$B23="u2")</formula>
    </cfRule>
    <cfRule type="expression" dxfId="23" priority="26">
      <formula>AND(EM="X",OR($B23="u",$B23="o2"))</formula>
    </cfRule>
    <cfRule type="expression" dxfId="22" priority="27">
      <formula>AND(EM&lt;&gt;"X",OR($B23="u",$B23="o2"))</formula>
    </cfRule>
  </conditionalFormatting>
  <conditionalFormatting sqref="I23 D23">
    <cfRule type="expression" dxfId="21" priority="22">
      <formula>EM="X"</formula>
    </cfRule>
  </conditionalFormatting>
  <conditionalFormatting sqref="H23">
    <cfRule type="expression" dxfId="20" priority="17">
      <formula>EM="X"</formula>
    </cfRule>
    <cfRule type="expression" dxfId="19" priority="18">
      <formula>AND(EM="X",$B23="u2")</formula>
    </cfRule>
    <cfRule type="expression" dxfId="18" priority="19">
      <formula>AND(EM&lt;&gt;"X",$B23="u2")</formula>
    </cfRule>
    <cfRule type="expression" dxfId="17" priority="20">
      <formula>AND(EM="X",OR($B23="u",$B23="o2"))</formula>
    </cfRule>
    <cfRule type="expression" dxfId="16" priority="21">
      <formula>AND(EM&lt;&gt;"X",OR($B23="u",$B23="o2"))</formula>
    </cfRule>
  </conditionalFormatting>
  <conditionalFormatting sqref="D23 I23">
    <cfRule type="expression" dxfId="15" priority="16">
      <formula>EM="X"</formula>
    </cfRule>
  </conditionalFormatting>
  <conditionalFormatting sqref="J25">
    <cfRule type="expression" dxfId="14" priority="14" stopIfTrue="1">
      <formula>OR($B25="u",$B25="o2")</formula>
    </cfRule>
    <cfRule type="expression" dxfId="13" priority="15" stopIfTrue="1">
      <formula>$B25="u2"</formula>
    </cfRule>
  </conditionalFormatting>
  <conditionalFormatting sqref="B25">
    <cfRule type="expression" dxfId="12" priority="13">
      <formula>EM="X"</formula>
    </cfRule>
  </conditionalFormatting>
  <conditionalFormatting sqref="H25">
    <cfRule type="expression" dxfId="11" priority="8">
      <formula>EM="X"</formula>
    </cfRule>
    <cfRule type="expression" dxfId="10" priority="9">
      <formula>AND(EM="X",$B25="u2")</formula>
    </cfRule>
    <cfRule type="expression" dxfId="9" priority="10">
      <formula>AND(EM&lt;&gt;"X",$B25="u2")</formula>
    </cfRule>
    <cfRule type="expression" dxfId="8" priority="11">
      <formula>AND(EM="X",OR($B25="u",$B25="o2"))</formula>
    </cfRule>
    <cfRule type="expression" dxfId="7" priority="12">
      <formula>AND(EM&lt;&gt;"X",OR($B25="u",$B25="o2"))</formula>
    </cfRule>
  </conditionalFormatting>
  <conditionalFormatting sqref="I25 D25">
    <cfRule type="expression" dxfId="6" priority="7">
      <formula>EM="X"</formula>
    </cfRule>
  </conditionalFormatting>
  <conditionalFormatting sqref="H25">
    <cfRule type="expression" dxfId="5" priority="2">
      <formula>EM="X"</formula>
    </cfRule>
    <cfRule type="expression" dxfId="4" priority="3">
      <formula>AND(EM="X",$B25="u2")</formula>
    </cfRule>
    <cfRule type="expression" dxfId="3" priority="4">
      <formula>AND(EM&lt;&gt;"X",$B25="u2")</formula>
    </cfRule>
    <cfRule type="expression" dxfId="2" priority="5">
      <formula>AND(EM="X",OR($B25="u",$B25="o2"))</formula>
    </cfRule>
    <cfRule type="expression" dxfId="1" priority="6">
      <formula>AND(EM&lt;&gt;"X",OR($B25="u",$B25="o2"))</formula>
    </cfRule>
  </conditionalFormatting>
  <conditionalFormatting sqref="D25 I25">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2016-09-15T21:29:06Z</cp:lastPrinted>
  <dcterms:created xsi:type="dcterms:W3CDTF">2016-05-29T23:20:14Z</dcterms:created>
  <dcterms:modified xsi:type="dcterms:W3CDTF">2016-10-29T16:19:46Z</dcterms:modified>
</cp:coreProperties>
</file>