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53222"/>
  <mc:AlternateContent xmlns:mc="http://schemas.openxmlformats.org/markup-compatibility/2006">
    <mc:Choice Requires="x15">
      <x15ac:absPath xmlns:x15ac="http://schemas.microsoft.com/office/spreadsheetml/2010/11/ac" url="C:\Users\Messemer\Documents\aktuelle Projekte\brotkruemel_de\Rezepturen für Website\18. Mischbrot mit Walnüssen\"/>
    </mc:Choice>
  </mc:AlternateContent>
  <bookViews>
    <workbookView xWindow="2040" yWindow="0" windowWidth="2370" windowHeight="0"/>
  </bookViews>
  <sheets>
    <sheet name="Rezeptur" sheetId="1" r:id="rId1"/>
  </sheets>
  <definedNames>
    <definedName name="EM">Rezeptur!$B$6</definedName>
    <definedName name="Print_Area" localSheetId="0">Rezeptur!$G$8:$M$42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1" l="1"/>
  <c r="J41" i="1" l="1"/>
  <c r="H40" i="1"/>
  <c r="Y38" i="1"/>
  <c r="W38" i="1" s="1"/>
  <c r="U38" i="1" s="1"/>
  <c r="S38" i="1" s="1"/>
  <c r="Q38" i="1" s="1"/>
  <c r="X38" i="1"/>
  <c r="V38" i="1" s="1"/>
  <c r="T38" i="1" s="1"/>
  <c r="R38" i="1" s="1"/>
  <c r="S37" i="1"/>
  <c r="R37" i="1"/>
  <c r="S36" i="1"/>
  <c r="R36" i="1"/>
  <c r="S35" i="1"/>
  <c r="R35" i="1"/>
  <c r="S34" i="1"/>
  <c r="R34" i="1"/>
  <c r="S33" i="1"/>
  <c r="R33" i="1"/>
  <c r="S32" i="1"/>
  <c r="R32" i="1"/>
  <c r="S31" i="1"/>
  <c r="R31" i="1"/>
  <c r="S30" i="1"/>
  <c r="R30" i="1"/>
  <c r="S29" i="1"/>
  <c r="R29" i="1"/>
  <c r="S28" i="1"/>
  <c r="R28" i="1"/>
  <c r="S27" i="1"/>
  <c r="R27" i="1"/>
  <c r="S26" i="1"/>
  <c r="R26" i="1"/>
  <c r="S25" i="1"/>
  <c r="R25" i="1"/>
  <c r="S24" i="1"/>
  <c r="R24" i="1"/>
  <c r="S23" i="1"/>
  <c r="R23" i="1"/>
  <c r="S22" i="1"/>
  <c r="R22" i="1"/>
  <c r="S21" i="1"/>
  <c r="R21" i="1"/>
  <c r="S20" i="1"/>
  <c r="R20" i="1"/>
  <c r="S19" i="1"/>
  <c r="R19" i="1"/>
  <c r="S18" i="1"/>
  <c r="R18" i="1"/>
  <c r="S17" i="1"/>
  <c r="R17" i="1"/>
  <c r="S16" i="1"/>
  <c r="R16" i="1"/>
  <c r="S15" i="1"/>
  <c r="R15" i="1"/>
  <c r="S14" i="1"/>
  <c r="R14" i="1"/>
  <c r="R40" i="1" l="1"/>
  <c r="J25" i="1" s="1"/>
  <c r="S40" i="1"/>
  <c r="D40" i="1" s="1"/>
  <c r="J40" i="1" s="1"/>
  <c r="J21" i="1" l="1"/>
  <c r="J23" i="1"/>
  <c r="J14" i="1"/>
  <c r="J37" i="1"/>
  <c r="J29" i="1"/>
  <c r="J28" i="1"/>
  <c r="J31" i="1"/>
  <c r="J24" i="1"/>
  <c r="J36" i="1"/>
  <c r="J19" i="1"/>
  <c r="J22" i="1"/>
  <c r="J30" i="1"/>
  <c r="J17" i="1"/>
  <c r="J27" i="1"/>
  <c r="J18" i="1"/>
  <c r="J35" i="1"/>
  <c r="J26" i="1"/>
  <c r="J16" i="1"/>
  <c r="J32" i="1"/>
  <c r="J33" i="1"/>
  <c r="J15" i="1"/>
  <c r="J34" i="1"/>
  <c r="J20" i="1"/>
</calcChain>
</file>

<file path=xl/sharedStrings.xml><?xml version="1.0" encoding="utf-8"?>
<sst xmlns="http://schemas.openxmlformats.org/spreadsheetml/2006/main" count="38" uniqueCount="25">
  <si>
    <t xml:space="preserve"> </t>
  </si>
  <si>
    <t>Eingabemodus (X im Feld eintragen, vor dem Ausdruck rausnehmen)</t>
  </si>
  <si>
    <t>X</t>
  </si>
  <si>
    <t>Vorprodukt-
Steuerung</t>
  </si>
  <si>
    <t>Menge</t>
  </si>
  <si>
    <r>
      <t xml:space="preserve">Funktionsweise der Tabelle </t>
    </r>
    <r>
      <rPr>
        <sz val="11"/>
        <color rgb="FF993300"/>
        <rFont val="Lato"/>
        <family val="2"/>
      </rPr>
      <t>(bitte zumindest 1x lesen)</t>
    </r>
  </si>
  <si>
    <t xml:space="preserve">Die Tabelle dient dazu Rezepturen bequem und auf benötigte Mengen umrechnen zu können.
Um zu sehen welche Felder ausgefüllt werden, schreiben Sie in die Zelle B6 (Eingabemodus) ein "x". Sodann werden alle Eingabefelder gelb markiert. Vor dem Ausdruck nimmt man das "X" wieder raus, so dass der Ausdruck einen komplett weißen Hintergrund hat.
- In Spalte D werden die Mengen der einzelnen Rostoffe eingetragen
- Spalte H enthält die Bezeichnungen der einzelnen Rohstoffe
- In Spalte I können Sie eine Einheit auswählen. Bedenken Sie, dass Sie Rezepturen, in denen auch die Einheit "Stück" vorkommt, nicht auf ein bestimmtes Gewicht gerechnet werden können.
- Spalte B bietet die Möglichkeit die Zutaten zu verschachteln. Der Buchstabe "o" steht für einen Oberbegriff (z.B. Sauerteig), "u" für die Unterzutat erster Ebene (z.B. Roggenmehl, Wasser, Anstellgut). Wollen Sie noch weiter verschachteln, verwenden Sie "o2" und "u2".
- Im großen Feld können Sie die Informationen zur Herstellungsweise hinterlegen. Zeilenumbrüche machen Sie dort mit "Alt" + "Return".
</t>
  </si>
  <si>
    <t>Multiplikator (wie oft soll die Rezeptur hergestellt werden)
z.B. "2,0  x" Grundrezeptur oder "4,0 x" Brote á 570 g</t>
  </si>
  <si>
    <t>Multiplikationsbasis (soll die Grundrezeptur oder eine bestimmte Rezepturmenge (z.B. 570g) zum Berechnen genutzt werden)</t>
  </si>
  <si>
    <t>Mischbrot mit Walnüssen</t>
  </si>
  <si>
    <t>o</t>
  </si>
  <si>
    <t>kg</t>
  </si>
  <si>
    <t>u</t>
  </si>
  <si>
    <t xml:space="preserve">Wasser </t>
  </si>
  <si>
    <t>Salz</t>
  </si>
  <si>
    <t>Roggenmehl Type 1150</t>
  </si>
  <si>
    <t>Sauerteig TA180</t>
  </si>
  <si>
    <t>Hefe</t>
  </si>
  <si>
    <t>ASG Roggen</t>
  </si>
  <si>
    <t>Wasser  lauwarm</t>
  </si>
  <si>
    <t>Malzexktraktmehl</t>
  </si>
  <si>
    <t>Weizenmehl Type 550</t>
  </si>
  <si>
    <r>
      <rPr>
        <b/>
        <sz val="12"/>
        <color theme="1"/>
        <rFont val="Lato"/>
      </rPr>
      <t>Sauerteig</t>
    </r>
    <r>
      <rPr>
        <sz val="12"/>
        <color theme="1"/>
        <rFont val="Lato"/>
        <family val="2"/>
      </rPr>
      <t xml:space="preserve">: Reifezeit ca. 18- 24 St. bei 26°C oder 33°C fallend auf ca. 23°C.                                                       </t>
    </r>
    <r>
      <rPr>
        <b/>
        <sz val="12"/>
        <color theme="1"/>
        <rFont val="Lato"/>
        <family val="2"/>
      </rPr>
      <t xml:space="preserve"> 
Teigherstellung:</t>
    </r>
    <r>
      <rPr>
        <sz val="12"/>
        <color theme="1"/>
        <rFont val="Lato"/>
        <family val="2"/>
      </rPr>
      <t xml:space="preserve"> 
Alle Zutaten (außer den Nüssen) ca. 3 Min. langsam und ca. 3 Min. etwas schneller verkneten, bis ein spürbares Glutengerüst aufgebaut ist, dann die Walnüsse gleichmäßig  einarbeiten/unterkneten.
</t>
    </r>
    <r>
      <rPr>
        <b/>
        <sz val="12"/>
        <color theme="1"/>
        <rFont val="Lato"/>
      </rPr>
      <t>Teigtemperatur:</t>
    </r>
    <r>
      <rPr>
        <sz val="12"/>
        <color theme="1"/>
        <rFont val="Lato"/>
        <family val="2"/>
      </rPr>
      <t xml:space="preserve"> 27- 28°C wären optimal
</t>
    </r>
    <r>
      <rPr>
        <b/>
        <sz val="12"/>
        <color theme="1"/>
        <rFont val="Lato"/>
      </rPr>
      <t>Teigruhe</t>
    </r>
    <r>
      <rPr>
        <sz val="12"/>
        <color theme="1"/>
        <rFont val="Lato"/>
        <family val="2"/>
      </rPr>
      <t xml:space="preserve">: ca. 30 Min. 
</t>
    </r>
    <r>
      <rPr>
        <b/>
        <sz val="12"/>
        <color theme="1"/>
        <rFont val="Lato"/>
      </rPr>
      <t xml:space="preserve">Aufarbeitung: </t>
    </r>
    <r>
      <rPr>
        <sz val="12"/>
        <color theme="1"/>
        <rFont val="Lato"/>
        <family val="2"/>
      </rPr>
      <t xml:space="preserve">Teig in 3 gleich schwere Teigstücke teilen, rundwirken und mit dem </t>
    </r>
    <r>
      <rPr>
        <u/>
        <sz val="12"/>
        <color theme="1"/>
        <rFont val="Lato"/>
      </rPr>
      <t>Schluss nach unten</t>
    </r>
    <r>
      <rPr>
        <sz val="12"/>
        <color theme="1"/>
        <rFont val="Lato"/>
        <family val="2"/>
      </rPr>
      <t xml:space="preserve"> in ein bemehltes, rundes Gärkörbchen legen.
</t>
    </r>
    <r>
      <rPr>
        <b/>
        <sz val="12"/>
        <color theme="1"/>
        <rFont val="Lato"/>
        <family val="2"/>
      </rPr>
      <t xml:space="preserve">Stückgare: </t>
    </r>
    <r>
      <rPr>
        <sz val="12"/>
        <color theme="1"/>
        <rFont val="Lato"/>
        <family val="2"/>
      </rPr>
      <t xml:space="preserve"> 60-80 Min. - bis zur knapp vollen Gare.
</t>
    </r>
    <r>
      <rPr>
        <b/>
        <sz val="12"/>
        <color theme="1"/>
        <rFont val="Lato"/>
      </rPr>
      <t>Backen:</t>
    </r>
    <r>
      <rPr>
        <sz val="12"/>
        <color theme="1"/>
        <rFont val="Lato"/>
      </rPr>
      <t xml:space="preserve"> Backofen mit Backblech od. Backstein vorheizen auf ca. ca. 240-250°C. Den Teig vorsichtig auf Backpapier od. Backschießer kippen, auf heißes Backblech/Backstein legen, mit Wasser besprühen und mit Schwaden anbacken. Etwa 20 Min. bei 240-250°C, dann Schwaden ablassen (Ofentüre kurz öffnen), Temperatur reduzieren auf ca. 190-200°C und weitere 25-30 Min. backen.
Für eine bessere Krustenbildung evtl. die letzten 5 Min. die Temperatur nochmals auf 240° erhöhen, mit Umluft und leicht geöffneter Ofentür zu Ende backen. 
</t>
    </r>
    <r>
      <rPr>
        <b/>
        <sz val="12"/>
        <color theme="1"/>
        <rFont val="Lato"/>
      </rPr>
      <t>Backzeit gesamt:</t>
    </r>
    <r>
      <rPr>
        <sz val="12"/>
        <color theme="1"/>
        <rFont val="Lato"/>
      </rPr>
      <t xml:space="preserve"> ca. 45-50 Min. – Brot sollte gut ausgebacken werden, aber nicht zu dunkel ausbacken.</t>
    </r>
  </si>
  <si>
    <t>Walnusskerne  grob zerkleinert</t>
  </si>
  <si>
    <t xml:space="preserve">Grundrezeptur ergibt 3 Brote mit  ca. 600 g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</si>
</sst>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quot; x&quot;"/>
    <numFmt numFmtId="165" formatCode="0.000&quot; kg&quot;"/>
    <numFmt numFmtId="166" formatCode="0.000"/>
    <numFmt numFmtId="167" formatCode="0.000&quot; kg &quot;"/>
    <numFmt numFmtId="168" formatCode="d/m/yyyy\ \ \ h:mm;@"/>
    <numFmt numFmtId="169" formatCode="0.0000"/>
  </numFmts>
  <fonts count="27" x14ac:knownFonts="1">
    <font>
      <sz val="11"/>
      <color theme="1"/>
      <name val="Calibri"/>
      <family val="2"/>
      <scheme val="minor"/>
    </font>
    <font>
      <sz val="11"/>
      <color theme="1"/>
      <name val="Lato"/>
      <family val="2"/>
    </font>
    <font>
      <sz val="26"/>
      <color rgb="FF993300"/>
      <name val="Lato"/>
      <family val="2"/>
    </font>
    <font>
      <b/>
      <sz val="18"/>
      <name val="Lato"/>
      <family val="2"/>
    </font>
    <font>
      <sz val="10"/>
      <color rgb="FF993300"/>
      <name val="Lato"/>
      <family val="2"/>
    </font>
    <font>
      <sz val="14"/>
      <name val="Lato"/>
      <family val="2"/>
    </font>
    <font>
      <b/>
      <sz val="16"/>
      <name val="Lato"/>
      <family val="2"/>
    </font>
    <font>
      <sz val="10"/>
      <name val="Lato"/>
      <family val="2"/>
    </font>
    <font>
      <b/>
      <sz val="18"/>
      <color rgb="FF993300"/>
      <name val="Lato"/>
      <family val="2"/>
    </font>
    <font>
      <sz val="11"/>
      <name val="Lato"/>
      <family val="2"/>
    </font>
    <font>
      <b/>
      <sz val="18"/>
      <color theme="1"/>
      <name val="Lato"/>
      <family val="2"/>
    </font>
    <font>
      <b/>
      <sz val="22"/>
      <color theme="5" tint="-0.499984740745262"/>
      <name val="Lato"/>
      <family val="2"/>
    </font>
    <font>
      <sz val="9"/>
      <color theme="1"/>
      <name val="Lato"/>
      <family val="2"/>
    </font>
    <font>
      <sz val="12"/>
      <color theme="1"/>
      <name val="Lato"/>
      <family val="2"/>
    </font>
    <font>
      <b/>
      <sz val="14"/>
      <name val="Lato"/>
      <family val="2"/>
    </font>
    <font>
      <b/>
      <sz val="10"/>
      <color indexed="42"/>
      <name val="Lato"/>
      <family val="2"/>
    </font>
    <font>
      <b/>
      <sz val="11"/>
      <name val="Lato"/>
      <family val="2"/>
    </font>
    <font>
      <b/>
      <sz val="10"/>
      <name val="Lato"/>
      <family val="2"/>
    </font>
    <font>
      <sz val="11"/>
      <color rgb="FF993300"/>
      <name val="Lato"/>
      <family val="2"/>
    </font>
    <font>
      <b/>
      <sz val="12"/>
      <name val="Lato"/>
      <family val="2"/>
    </font>
    <font>
      <sz val="16"/>
      <color rgb="FF993300"/>
      <name val="Lato"/>
      <family val="2"/>
    </font>
    <font>
      <u/>
      <sz val="11"/>
      <color theme="10"/>
      <name val="Calibri"/>
      <family val="2"/>
      <scheme val="minor"/>
    </font>
    <font>
      <u/>
      <sz val="14"/>
      <color rgb="FF993300"/>
      <name val="Calibri"/>
      <family val="2"/>
      <scheme val="minor"/>
    </font>
    <font>
      <b/>
      <sz val="12"/>
      <color theme="1"/>
      <name val="Lato"/>
      <family val="2"/>
    </font>
    <font>
      <b/>
      <sz val="12"/>
      <color theme="1"/>
      <name val="Lato"/>
    </font>
    <font>
      <sz val="12"/>
      <color theme="1"/>
      <name val="Lato"/>
    </font>
    <font>
      <u/>
      <sz val="12"/>
      <color theme="1"/>
      <name val="Lato"/>
    </font>
  </fonts>
  <fills count="7">
    <fill>
      <patternFill patternType="none"/>
    </fill>
    <fill>
      <patternFill patternType="gray125"/>
    </fill>
    <fill>
      <patternFill patternType="solid">
        <fgColor indexed="47"/>
        <bgColor indexed="64"/>
      </patternFill>
    </fill>
    <fill>
      <patternFill patternType="solid">
        <fgColor theme="7" tint="0.79998168889431442"/>
        <bgColor indexed="64"/>
      </patternFill>
    </fill>
    <fill>
      <patternFill patternType="solid">
        <fgColor theme="5" tint="-0.499984740745262"/>
        <bgColor indexed="64"/>
      </patternFill>
    </fill>
    <fill>
      <patternFill patternType="solid">
        <fgColor theme="0"/>
        <bgColor indexed="64"/>
      </patternFill>
    </fill>
    <fill>
      <patternFill patternType="solid">
        <fgColor indexed="9"/>
        <bgColor indexed="64"/>
      </patternFill>
    </fill>
  </fills>
  <borders count="22">
    <border>
      <left/>
      <right/>
      <top/>
      <bottom/>
      <diagonal/>
    </border>
    <border>
      <left style="medium">
        <color theme="5" tint="-0.499984740745262"/>
      </left>
      <right/>
      <top style="medium">
        <color theme="5" tint="-0.499984740745262"/>
      </top>
      <bottom style="medium">
        <color theme="5" tint="-0.499984740745262"/>
      </bottom>
      <diagonal/>
    </border>
    <border>
      <left/>
      <right/>
      <top style="medium">
        <color theme="5" tint="-0.499984740745262"/>
      </top>
      <bottom style="medium">
        <color theme="5" tint="-0.499984740745262"/>
      </bottom>
      <diagonal/>
    </border>
    <border>
      <left/>
      <right style="medium">
        <color theme="5" tint="-0.499984740745262"/>
      </right>
      <top style="medium">
        <color theme="5" tint="-0.499984740745262"/>
      </top>
      <bottom style="medium">
        <color theme="5" tint="-0.499984740745262"/>
      </bottom>
      <diagonal/>
    </border>
    <border>
      <left style="medium">
        <color theme="5" tint="-0.499984740745262"/>
      </left>
      <right style="medium">
        <color theme="5" tint="-0.499984740745262"/>
      </right>
      <top style="medium">
        <color theme="5" tint="-0.499984740745262"/>
      </top>
      <bottom style="medium">
        <color theme="5" tint="-0.499984740745262"/>
      </bottom>
      <diagonal/>
    </border>
    <border>
      <left style="double">
        <color theme="5" tint="-0.499984740745262"/>
      </left>
      <right/>
      <top style="double">
        <color theme="5" tint="-0.499984740745262"/>
      </top>
      <bottom style="double">
        <color theme="5" tint="-0.499984740745262"/>
      </bottom>
      <diagonal/>
    </border>
    <border>
      <left/>
      <right/>
      <top style="double">
        <color theme="5" tint="-0.499984740745262"/>
      </top>
      <bottom style="double">
        <color theme="5" tint="-0.499984740745262"/>
      </bottom>
      <diagonal/>
    </border>
    <border>
      <left/>
      <right style="double">
        <color theme="5" tint="-0.499984740745262"/>
      </right>
      <top style="double">
        <color theme="5" tint="-0.499984740745262"/>
      </top>
      <bottom style="double">
        <color theme="5" tint="-0.499984740745262"/>
      </bottom>
      <diagonal/>
    </border>
    <border>
      <left style="thin">
        <color theme="5" tint="-0.499984740745262"/>
      </left>
      <right/>
      <top style="thin">
        <color theme="5" tint="-0.499984740745262"/>
      </top>
      <bottom style="thin">
        <color theme="5" tint="-0.499984740745262"/>
      </bottom>
      <diagonal/>
    </border>
    <border>
      <left/>
      <right/>
      <top style="thin">
        <color theme="5" tint="-0.499984740745262"/>
      </top>
      <bottom style="thin">
        <color theme="5" tint="-0.499984740745262"/>
      </bottom>
      <diagonal/>
    </border>
    <border>
      <left/>
      <right style="thin">
        <color theme="5" tint="-0.499984740745262"/>
      </right>
      <top style="thin">
        <color theme="5" tint="-0.499984740745262"/>
      </top>
      <bottom style="thin">
        <color theme="5" tint="-0.499984740745262"/>
      </bottom>
      <diagonal/>
    </border>
    <border>
      <left/>
      <right/>
      <top/>
      <bottom style="thin">
        <color indexed="8"/>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theme="5" tint="-0.499984740745262"/>
      </left>
      <right style="thin">
        <color theme="5" tint="-0.499984740745262"/>
      </right>
      <top style="thin">
        <color theme="5" tint="-0.499984740745262"/>
      </top>
      <bottom style="thin">
        <color theme="5" tint="-0.499984740745262"/>
      </bottom>
      <diagonal/>
    </border>
    <border>
      <left/>
      <right style="thin">
        <color indexed="8"/>
      </right>
      <top style="thin">
        <color indexed="8"/>
      </top>
      <bottom style="thin">
        <color indexed="8"/>
      </bottom>
      <diagonal/>
    </border>
    <border>
      <left style="thin">
        <color theme="5" tint="-0.499984740745262"/>
      </left>
      <right style="thin">
        <color theme="5" tint="-0.499984740745262"/>
      </right>
      <top style="thin">
        <color theme="5" tint="-0.499984740745262"/>
      </top>
      <bottom/>
      <diagonal/>
    </border>
    <border>
      <left style="thin">
        <color theme="5" tint="-0.499984740745262"/>
      </left>
      <right style="thin">
        <color theme="5" tint="-0.499984740745262"/>
      </right>
      <top/>
      <bottom/>
      <diagonal/>
    </border>
    <border>
      <left style="thin">
        <color theme="5" tint="-0.499984740745262"/>
      </left>
      <right style="thin">
        <color theme="5" tint="-0.499984740745262"/>
      </right>
      <top/>
      <bottom style="thin">
        <color theme="5" tint="-0.499984740745262"/>
      </bottom>
      <diagonal/>
    </border>
    <border>
      <left/>
      <right/>
      <top/>
      <bottom style="medium">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21" fillId="0" borderId="0" applyNumberFormat="0" applyFill="0" applyBorder="0" applyAlignment="0" applyProtection="0"/>
  </cellStyleXfs>
  <cellXfs count="68">
    <xf numFmtId="0" fontId="0" fillId="0" borderId="0" xfId="0"/>
    <xf numFmtId="0" fontId="1" fillId="0" borderId="0" xfId="0" applyFont="1" applyFill="1"/>
    <xf numFmtId="0" fontId="5" fillId="0" borderId="0" xfId="0" applyFont="1" applyFill="1" applyBorder="1" applyAlignment="1">
      <alignment vertical="top" wrapText="1"/>
    </xf>
    <xf numFmtId="0" fontId="8" fillId="3" borderId="4" xfId="0" applyFont="1" applyFill="1" applyBorder="1" applyAlignment="1" applyProtection="1">
      <alignment horizontal="center" vertical="center" shrinkToFit="1"/>
      <protection locked="0"/>
    </xf>
    <xf numFmtId="0" fontId="1" fillId="4" borderId="0" xfId="0" applyFont="1" applyFill="1"/>
    <xf numFmtId="0" fontId="1" fillId="5" borderId="0" xfId="0" applyFont="1" applyFill="1"/>
    <xf numFmtId="0" fontId="1" fillId="5" borderId="0" xfId="0" applyFont="1" applyFill="1" applyBorder="1"/>
    <xf numFmtId="0" fontId="10" fillId="5" borderId="0" xfId="0" applyFont="1" applyFill="1" applyAlignment="1">
      <alignment vertical="center"/>
    </xf>
    <xf numFmtId="0" fontId="1" fillId="4" borderId="0" xfId="0" applyFont="1" applyFill="1" applyBorder="1"/>
    <xf numFmtId="0" fontId="13" fillId="5" borderId="0" xfId="0" applyFont="1" applyFill="1" applyAlignment="1">
      <alignment vertical="center"/>
    </xf>
    <xf numFmtId="0" fontId="1" fillId="5" borderId="11" xfId="0" applyFont="1" applyFill="1" applyBorder="1"/>
    <xf numFmtId="0" fontId="1" fillId="5" borderId="12" xfId="0" applyFont="1" applyFill="1" applyBorder="1"/>
    <xf numFmtId="0" fontId="7" fillId="0" borderId="13" xfId="0" applyFont="1" applyFill="1" applyBorder="1" applyAlignment="1" applyProtection="1">
      <alignment horizontal="center" vertical="center"/>
      <protection locked="0"/>
    </xf>
    <xf numFmtId="166" fontId="9" fillId="6" borderId="14" xfId="0" applyNumberFormat="1" applyFont="1" applyFill="1" applyBorder="1" applyAlignment="1" applyProtection="1">
      <alignment vertical="center"/>
      <protection locked="0"/>
    </xf>
    <xf numFmtId="0" fontId="1" fillId="4" borderId="0" xfId="0" applyFont="1" applyFill="1" applyBorder="1" applyAlignment="1">
      <alignment vertical="center"/>
    </xf>
    <xf numFmtId="0" fontId="1" fillId="5" borderId="0" xfId="0" applyFont="1" applyFill="1" applyAlignment="1">
      <alignment vertical="center"/>
    </xf>
    <xf numFmtId="165" fontId="14" fillId="5" borderId="14" xfId="0" applyNumberFormat="1" applyFont="1" applyFill="1" applyBorder="1" applyAlignment="1" applyProtection="1">
      <alignment horizontal="left" vertical="center"/>
      <protection locked="0"/>
    </xf>
    <xf numFmtId="165" fontId="9" fillId="5" borderId="15" xfId="0" applyNumberFormat="1" applyFont="1" applyFill="1" applyBorder="1" applyAlignment="1" applyProtection="1">
      <alignment horizontal="center" vertical="center"/>
      <protection locked="0"/>
    </xf>
    <xf numFmtId="166" fontId="14" fillId="5" borderId="13" xfId="0" applyNumberFormat="1" applyFont="1" applyFill="1" applyBorder="1" applyAlignment="1" applyProtection="1">
      <alignment horizontal="right" vertical="center"/>
    </xf>
    <xf numFmtId="0" fontId="1" fillId="5" borderId="0" xfId="0" applyFont="1" applyFill="1" applyBorder="1" applyAlignment="1">
      <alignment vertical="center"/>
    </xf>
    <xf numFmtId="0" fontId="1" fillId="0" borderId="13" xfId="0" applyFont="1" applyFill="1" applyBorder="1" applyAlignment="1" applyProtection="1">
      <alignment horizontal="center" vertical="center"/>
      <protection locked="0"/>
    </xf>
    <xf numFmtId="0" fontId="1" fillId="4" borderId="0" xfId="0" applyFont="1" applyFill="1" applyBorder="1" applyAlignment="1">
      <alignment horizontal="center" vertical="center" wrapText="1"/>
    </xf>
    <xf numFmtId="0" fontId="1" fillId="5" borderId="0" xfId="0" applyFont="1" applyFill="1" applyBorder="1" applyAlignment="1">
      <alignment horizontal="center" vertical="center" wrapText="1"/>
    </xf>
    <xf numFmtId="165" fontId="9" fillId="5" borderId="19" xfId="0" applyNumberFormat="1" applyFont="1" applyFill="1" applyBorder="1" applyAlignment="1">
      <alignment horizontal="left" vertical="top" wrapText="1"/>
    </xf>
    <xf numFmtId="167" fontId="16" fillId="5" borderId="19" xfId="0" applyNumberFormat="1" applyFont="1" applyFill="1" applyBorder="1" applyAlignment="1">
      <alignment horizontal="right" vertical="top" wrapText="1"/>
    </xf>
    <xf numFmtId="167" fontId="9" fillId="5" borderId="19" xfId="0" applyNumberFormat="1" applyFont="1" applyFill="1" applyBorder="1" applyAlignment="1">
      <alignment horizontal="right" vertical="top" wrapText="1"/>
    </xf>
    <xf numFmtId="168" fontId="17" fillId="5" borderId="0" xfId="0" applyNumberFormat="1" applyFont="1" applyFill="1" applyAlignment="1">
      <alignment horizontal="left" wrapText="1" indent="1"/>
    </xf>
    <xf numFmtId="167" fontId="16" fillId="5" borderId="20" xfId="0" applyNumberFormat="1" applyFont="1" applyFill="1" applyBorder="1" applyAlignment="1">
      <alignment horizontal="right" wrapText="1"/>
    </xf>
    <xf numFmtId="166" fontId="14" fillId="5" borderId="21" xfId="0" applyNumberFormat="1" applyFont="1" applyFill="1" applyBorder="1" applyAlignment="1">
      <alignment horizontal="right" vertical="center" wrapText="1"/>
    </xf>
    <xf numFmtId="165" fontId="9" fillId="5" borderId="0" xfId="0" applyNumberFormat="1" applyFont="1" applyFill="1" applyAlignment="1">
      <alignment horizontal="left" vertical="top" wrapText="1"/>
    </xf>
    <xf numFmtId="167" fontId="16" fillId="5" borderId="0" xfId="0" applyNumberFormat="1" applyFont="1" applyFill="1" applyAlignment="1">
      <alignment horizontal="right" vertical="top" wrapText="1"/>
    </xf>
    <xf numFmtId="169" fontId="9" fillId="5" borderId="0" xfId="0" applyNumberFormat="1" applyFont="1" applyFill="1" applyAlignment="1">
      <alignment horizontal="right" vertical="top" wrapText="1"/>
    </xf>
    <xf numFmtId="165" fontId="7" fillId="5" borderId="0" xfId="0" applyNumberFormat="1" applyFont="1" applyFill="1" applyAlignment="1">
      <alignment horizontal="left" vertical="top" wrapText="1"/>
    </xf>
    <xf numFmtId="167" fontId="9" fillId="5" borderId="0" xfId="0" applyNumberFormat="1" applyFont="1" applyFill="1" applyAlignment="1">
      <alignment horizontal="right" vertical="top" wrapText="1"/>
    </xf>
    <xf numFmtId="0" fontId="19" fillId="5" borderId="0" xfId="0" applyFont="1" applyFill="1"/>
    <xf numFmtId="0" fontId="19" fillId="5" borderId="0" xfId="0" applyFont="1" applyFill="1" applyAlignment="1">
      <alignment vertical="top"/>
    </xf>
    <xf numFmtId="0" fontId="20" fillId="5" borderId="0" xfId="0" applyFont="1" applyFill="1"/>
    <xf numFmtId="0" fontId="15" fillId="5" borderId="0" xfId="0" applyFont="1" applyFill="1" applyBorder="1" applyAlignment="1">
      <alignment horizontal="center" vertical="center"/>
    </xf>
    <xf numFmtId="0" fontId="1" fillId="5" borderId="12" xfId="0" applyFont="1" applyFill="1" applyBorder="1" applyAlignment="1">
      <alignment horizontal="center" vertical="center" wrapText="1"/>
    </xf>
    <xf numFmtId="0" fontId="17" fillId="5" borderId="0" xfId="0" applyFont="1" applyFill="1" applyBorder="1" applyAlignment="1">
      <alignment horizontal="center"/>
    </xf>
    <xf numFmtId="166" fontId="4" fillId="5" borderId="0" xfId="0" applyNumberFormat="1" applyFont="1" applyFill="1" applyAlignment="1">
      <alignment horizontal="right" wrapText="1"/>
    </xf>
    <xf numFmtId="0" fontId="4" fillId="5" borderId="0" xfId="0" applyFont="1" applyFill="1" applyBorder="1" applyAlignment="1">
      <alignment horizontal="left" wrapText="1" indent="1"/>
    </xf>
    <xf numFmtId="0" fontId="0" fillId="5" borderId="0" xfId="0" applyFill="1"/>
    <xf numFmtId="0" fontId="7" fillId="5" borderId="0" xfId="0" applyFont="1" applyFill="1" applyAlignment="1">
      <alignment vertical="center"/>
    </xf>
    <xf numFmtId="0" fontId="1" fillId="5" borderId="0" xfId="0" applyFont="1" applyFill="1" applyAlignment="1">
      <alignment horizontal="left" vertical="top" indent="2"/>
    </xf>
    <xf numFmtId="0" fontId="1" fillId="5" borderId="0" xfId="0" applyFont="1" applyFill="1" applyAlignment="1">
      <alignment vertical="top"/>
    </xf>
    <xf numFmtId="0" fontId="25" fillId="5" borderId="16" xfId="0" applyFont="1" applyFill="1" applyBorder="1" applyAlignment="1" applyProtection="1">
      <alignment horizontal="left" vertical="top" wrapText="1"/>
      <protection locked="0"/>
    </xf>
    <xf numFmtId="0" fontId="13" fillId="5" borderId="17" xfId="0" applyFont="1" applyFill="1" applyBorder="1" applyAlignment="1" applyProtection="1">
      <alignment horizontal="left" vertical="top"/>
      <protection locked="0"/>
    </xf>
    <xf numFmtId="0" fontId="13" fillId="5" borderId="18" xfId="0" applyFont="1" applyFill="1" applyBorder="1" applyAlignment="1" applyProtection="1">
      <alignment horizontal="left" vertical="top"/>
      <protection locked="0"/>
    </xf>
    <xf numFmtId="0" fontId="1" fillId="5" borderId="8" xfId="0" applyFont="1" applyFill="1" applyBorder="1" applyAlignment="1">
      <alignment horizontal="left" vertical="top" wrapText="1"/>
    </xf>
    <xf numFmtId="0" fontId="1" fillId="5" borderId="9" xfId="0" applyFont="1" applyFill="1" applyBorder="1" applyAlignment="1">
      <alignment horizontal="left" vertical="top" wrapText="1"/>
    </xf>
    <xf numFmtId="0" fontId="1" fillId="5" borderId="10" xfId="0" applyFont="1" applyFill="1" applyBorder="1" applyAlignment="1">
      <alignment horizontal="left" vertical="top" wrapText="1"/>
    </xf>
    <xf numFmtId="0" fontId="22" fillId="5" borderId="0" xfId="1" applyFont="1" applyFill="1" applyAlignment="1">
      <alignment horizontal="left"/>
    </xf>
    <xf numFmtId="0" fontId="2" fillId="0" borderId="0" xfId="0" applyFont="1" applyFill="1" applyAlignment="1">
      <alignment horizontal="center" vertical="center" wrapText="1"/>
    </xf>
    <xf numFmtId="164" fontId="3" fillId="0" borderId="1" xfId="0" applyNumberFormat="1" applyFont="1" applyBorder="1" applyAlignment="1" applyProtection="1">
      <alignment horizontal="center" vertical="center"/>
      <protection locked="0"/>
    </xf>
    <xf numFmtId="164" fontId="3" fillId="0" borderId="2" xfId="0" applyNumberFormat="1" applyFont="1" applyBorder="1" applyAlignment="1" applyProtection="1">
      <alignment horizontal="center" vertical="center"/>
      <protection locked="0"/>
    </xf>
    <xf numFmtId="164" fontId="3" fillId="0" borderId="3" xfId="0" applyNumberFormat="1" applyFont="1" applyBorder="1" applyAlignment="1" applyProtection="1">
      <alignment horizontal="center" vertical="center"/>
      <protection locked="0"/>
    </xf>
    <xf numFmtId="165" fontId="6" fillId="2" borderId="1" xfId="0" applyNumberFormat="1" applyFont="1" applyFill="1" applyBorder="1" applyAlignment="1" applyProtection="1">
      <alignment horizontal="center" vertical="center"/>
      <protection locked="0"/>
    </xf>
    <xf numFmtId="165" fontId="6" fillId="2" borderId="2" xfId="0" applyNumberFormat="1" applyFont="1" applyFill="1" applyBorder="1" applyAlignment="1" applyProtection="1">
      <alignment horizontal="center" vertical="center"/>
      <protection locked="0"/>
    </xf>
    <xf numFmtId="165" fontId="6" fillId="2" borderId="3" xfId="0" applyNumberFormat="1" applyFont="1" applyFill="1" applyBorder="1" applyAlignment="1" applyProtection="1">
      <alignment horizontal="center" vertical="center"/>
      <protection locked="0"/>
    </xf>
    <xf numFmtId="0" fontId="1" fillId="5" borderId="0" xfId="0" applyFont="1" applyFill="1" applyAlignment="1">
      <alignment horizontal="center"/>
    </xf>
    <xf numFmtId="0" fontId="11" fillId="5" borderId="5" xfId="0" applyFont="1" applyFill="1" applyBorder="1" applyAlignment="1" applyProtection="1">
      <alignment horizontal="center" vertical="center" shrinkToFit="1"/>
      <protection locked="0"/>
    </xf>
    <xf numFmtId="0" fontId="11" fillId="5" borderId="6" xfId="0" applyFont="1" applyFill="1" applyBorder="1" applyAlignment="1" applyProtection="1">
      <alignment horizontal="center" vertical="center" shrinkToFit="1"/>
      <protection locked="0"/>
    </xf>
    <xf numFmtId="0" fontId="11" fillId="5" borderId="7" xfId="0" applyFont="1" applyFill="1" applyBorder="1" applyAlignment="1" applyProtection="1">
      <alignment horizontal="center" vertical="center" shrinkToFit="1"/>
      <protection locked="0"/>
    </xf>
    <xf numFmtId="0" fontId="12" fillId="5" borderId="0" xfId="0" applyFont="1" applyFill="1" applyBorder="1" applyAlignment="1">
      <alignment horizontal="center" vertical="center" wrapText="1"/>
    </xf>
    <xf numFmtId="0" fontId="13" fillId="5" borderId="8" xfId="0" applyFont="1" applyFill="1" applyBorder="1" applyAlignment="1" applyProtection="1">
      <alignment horizontal="center" vertical="center" shrinkToFit="1"/>
      <protection locked="0"/>
    </xf>
    <xf numFmtId="0" fontId="13" fillId="5" borderId="9" xfId="0" applyFont="1" applyFill="1" applyBorder="1" applyAlignment="1" applyProtection="1">
      <alignment horizontal="center" vertical="center" shrinkToFit="1"/>
      <protection locked="0"/>
    </xf>
    <xf numFmtId="0" fontId="13" fillId="5" borderId="10" xfId="0" applyFont="1" applyFill="1" applyBorder="1" applyAlignment="1" applyProtection="1">
      <alignment horizontal="center" vertical="center" shrinkToFit="1"/>
      <protection locked="0"/>
    </xf>
  </cellXfs>
  <cellStyles count="2">
    <cellStyle name="Link" xfId="1" builtinId="8"/>
    <cellStyle name="Standard" xfId="0" builtinId="0"/>
  </cellStyles>
  <dxfs count="97">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b/>
        <i val="0"/>
        <color indexed="53"/>
      </font>
    </dxf>
    <dxf>
      <font>
        <b/>
        <i val="0"/>
        <color indexed="60"/>
      </font>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ont>
        <b/>
        <i val="0"/>
        <color indexed="53"/>
      </font>
    </dxf>
    <dxf>
      <font>
        <b/>
        <i val="0"/>
        <color indexed="60"/>
      </font>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ont>
        <b/>
        <i val="0"/>
        <color indexed="53"/>
      </font>
    </dxf>
    <dxf>
      <font>
        <b/>
        <i val="0"/>
        <color indexed="60"/>
      </font>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ont>
        <b/>
        <i val="0"/>
        <color indexed="53"/>
      </font>
    </dxf>
    <dxf>
      <font>
        <b/>
        <i val="0"/>
        <color indexed="6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hyperlink" Target="http://www.brotkruemel.com" TargetMode="External"/><Relationship Id="rId1" Type="http://schemas.openxmlformats.org/officeDocument/2006/relationships/image" Target="../media/image1.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31750</xdr:colOff>
      <xdr:row>1</xdr:row>
      <xdr:rowOff>52919</xdr:rowOff>
    </xdr:from>
    <xdr:to>
      <xdr:col>7</xdr:col>
      <xdr:colOff>3248025</xdr:colOff>
      <xdr:row>4</xdr:row>
      <xdr:rowOff>101601</xdr:rowOff>
    </xdr:to>
    <xdr:pic>
      <xdr:nvPicPr>
        <xdr:cNvPr id="2" name="Grafik 1"/>
        <xdr:cNvPicPr>
          <a:picLocks noChangeAspect="1"/>
        </xdr:cNvPicPr>
      </xdr:nvPicPr>
      <xdr:blipFill>
        <a:blip xmlns:r="http://schemas.openxmlformats.org/officeDocument/2006/relationships" r:embed="rId1"/>
        <a:stretch>
          <a:fillRect/>
        </a:stretch>
      </xdr:blipFill>
      <xdr:spPr>
        <a:xfrm>
          <a:off x="136525" y="129119"/>
          <a:ext cx="5283200" cy="620182"/>
        </a:xfrm>
        <a:prstGeom prst="rect">
          <a:avLst/>
        </a:prstGeom>
      </xdr:spPr>
    </xdr:pic>
    <xdr:clientData/>
  </xdr:twoCellAnchor>
  <xdr:twoCellAnchor editAs="oneCell">
    <xdr:from>
      <xdr:col>7</xdr:col>
      <xdr:colOff>661458</xdr:colOff>
      <xdr:row>8</xdr:row>
      <xdr:rowOff>23912</xdr:rowOff>
    </xdr:from>
    <xdr:to>
      <xdr:col>7</xdr:col>
      <xdr:colOff>2990850</xdr:colOff>
      <xdr:row>11</xdr:row>
      <xdr:rowOff>32489</xdr:rowOff>
    </xdr:to>
    <xdr:pic>
      <xdr:nvPicPr>
        <xdr:cNvPr id="3" name="Grafik 2">
          <a:hlinkClick xmlns:r="http://schemas.openxmlformats.org/officeDocument/2006/relationships" r:id="rId2"/>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40302" y="1583631"/>
          <a:ext cx="2329392" cy="675327"/>
        </a:xfrm>
        <a:prstGeom prst="rect">
          <a:avLst/>
        </a:prstGeom>
      </xdr:spPr>
    </xdr:pic>
    <xdr:clientData/>
  </xdr:twoCellAnchor>
  <xdr:twoCellAnchor editAs="oneCell">
    <xdr:from>
      <xdr:col>11</xdr:col>
      <xdr:colOff>1682750</xdr:colOff>
      <xdr:row>38</xdr:row>
      <xdr:rowOff>31750</xdr:rowOff>
    </xdr:from>
    <xdr:to>
      <xdr:col>12</xdr:col>
      <xdr:colOff>57226</xdr:colOff>
      <xdr:row>41</xdr:row>
      <xdr:rowOff>41275</xdr:rowOff>
    </xdr:to>
    <xdr:pic>
      <xdr:nvPicPr>
        <xdr:cNvPr id="4" name="Grafik 3">
          <a:hlinkClick xmlns:r="http://schemas.openxmlformats.org/officeDocument/2006/relationships" r:id="rId2"/>
        </xdr:cNvPr>
        <xdr:cNvPicPr>
          <a:picLocks noChangeAspect="1"/>
        </xdr:cNvPicPr>
      </xdr:nvPicPr>
      <xdr:blipFill>
        <a:blip xmlns:r="http://schemas.openxmlformats.org/officeDocument/2006/relationships" r:embed="rId4"/>
        <a:stretch>
          <a:fillRect/>
        </a:stretch>
      </xdr:blipFill>
      <xdr:spPr>
        <a:xfrm>
          <a:off x="8883650" y="8366125"/>
          <a:ext cx="2479751" cy="3143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theme="5" tint="-0.249977111117893"/>
    <pageSetUpPr fitToPage="1"/>
  </sheetPr>
  <dimension ref="A1:Y50"/>
  <sheetViews>
    <sheetView tabSelected="1" zoomScale="80" zoomScaleNormal="80" workbookViewId="0">
      <selection activeCell="I5" sqref="I5:K5"/>
    </sheetView>
  </sheetViews>
  <sheetFormatPr baseColWidth="10" defaultColWidth="0" defaultRowHeight="15" zeroHeight="1" x14ac:dyDescent="0.25"/>
  <cols>
    <col min="1" max="1" width="1.5703125" style="1" customWidth="1"/>
    <col min="2" max="2" width="11.42578125" style="1" customWidth="1"/>
    <col min="3" max="3" width="3.140625" style="1" customWidth="1"/>
    <col min="4" max="4" width="9.7109375" style="1" customWidth="1"/>
    <col min="5" max="5" width="3.85546875" style="1" customWidth="1"/>
    <col min="6" max="6" width="0.85546875" style="1" customWidth="1"/>
    <col min="7" max="7" width="2" style="1" customWidth="1"/>
    <col min="8" max="8" width="55.42578125" style="1" customWidth="1"/>
    <col min="9" max="9" width="4.85546875" style="1" customWidth="1"/>
    <col min="10" max="10" width="13.28515625" style="1" customWidth="1"/>
    <col min="11" max="11" width="5.28515625" style="1" customWidth="1"/>
    <col min="12" max="12" width="61.5703125" style="1" customWidth="1"/>
    <col min="13" max="13" width="1.7109375" style="1" customWidth="1"/>
    <col min="14" max="14" width="0.85546875" style="1" customWidth="1"/>
    <col min="15" max="15" width="8.140625" style="5" customWidth="1"/>
    <col min="16" max="17" width="11.42578125" style="5" hidden="1" customWidth="1"/>
    <col min="18" max="23" width="0" style="5" hidden="1" customWidth="1"/>
    <col min="24" max="25" width="0" style="42" hidden="1" customWidth="1"/>
    <col min="26" max="16384" width="11.42578125" style="42" hidden="1"/>
  </cols>
  <sheetData>
    <row r="1" spans="1:25" s="1" customFormat="1" ht="6" customHeight="1" x14ac:dyDescent="0.2">
      <c r="A1" s="5"/>
      <c r="B1" s="5"/>
      <c r="C1" s="5"/>
      <c r="D1" s="5"/>
      <c r="E1" s="5"/>
      <c r="F1" s="5"/>
      <c r="G1" s="5"/>
      <c r="H1" s="5"/>
      <c r="I1" s="5"/>
      <c r="J1" s="5"/>
      <c r="K1" s="5"/>
      <c r="L1" s="5"/>
      <c r="M1" s="5"/>
      <c r="N1" s="5"/>
      <c r="O1" s="5"/>
    </row>
    <row r="2" spans="1:25" s="1" customFormat="1" ht="8.25" customHeight="1" thickBot="1" x14ac:dyDescent="0.25">
      <c r="A2" s="5"/>
      <c r="B2" s="5"/>
      <c r="C2" s="5"/>
      <c r="D2" s="5"/>
      <c r="E2" s="5"/>
      <c r="F2" s="5"/>
      <c r="G2" s="5"/>
      <c r="H2" s="5"/>
      <c r="I2" s="5"/>
      <c r="J2" s="5"/>
      <c r="K2" s="5"/>
      <c r="L2" s="5"/>
      <c r="M2" s="5"/>
      <c r="N2" s="5"/>
      <c r="O2" s="5"/>
    </row>
    <row r="3" spans="1:25" s="1" customFormat="1" ht="31.5" customHeight="1" thickBot="1" x14ac:dyDescent="0.25">
      <c r="A3" s="5"/>
      <c r="B3" s="53"/>
      <c r="C3" s="53"/>
      <c r="D3" s="53"/>
      <c r="E3" s="53"/>
      <c r="F3" s="53"/>
      <c r="G3" s="53"/>
      <c r="H3" s="53"/>
      <c r="I3" s="54">
        <v>1</v>
      </c>
      <c r="J3" s="55"/>
      <c r="K3" s="56"/>
      <c r="L3" s="41" t="s">
        <v>7</v>
      </c>
      <c r="M3" s="5"/>
      <c r="N3" s="5"/>
      <c r="O3" s="5"/>
    </row>
    <row r="4" spans="1:25" s="1" customFormat="1" ht="8.25" customHeight="1" thickBot="1" x14ac:dyDescent="0.25">
      <c r="A4" s="5"/>
      <c r="B4" s="53"/>
      <c r="C4" s="53"/>
      <c r="D4" s="53"/>
      <c r="E4" s="53"/>
      <c r="F4" s="53"/>
      <c r="G4" s="53"/>
      <c r="H4" s="53"/>
      <c r="I4" s="2"/>
      <c r="J4" s="2"/>
      <c r="L4" s="5"/>
      <c r="M4" s="5"/>
      <c r="N4" s="5"/>
      <c r="O4" s="5"/>
    </row>
    <row r="5" spans="1:25" s="5" customFormat="1" ht="31.5" customHeight="1" thickBot="1" x14ac:dyDescent="0.25">
      <c r="B5" s="53"/>
      <c r="C5" s="53"/>
      <c r="D5" s="53"/>
      <c r="E5" s="53"/>
      <c r="F5" s="53"/>
      <c r="G5" s="53"/>
      <c r="H5" s="53"/>
      <c r="I5" s="57"/>
      <c r="J5" s="58"/>
      <c r="K5" s="59"/>
      <c r="L5" s="41" t="s">
        <v>8</v>
      </c>
      <c r="S5" s="5" t="s">
        <v>0</v>
      </c>
    </row>
    <row r="6" spans="1:25" s="5" customFormat="1" ht="23.25" customHeight="1" thickBot="1" x14ac:dyDescent="0.25">
      <c r="A6" s="1"/>
      <c r="B6" s="3"/>
      <c r="C6" s="44" t="s">
        <v>1</v>
      </c>
      <c r="D6" s="45"/>
      <c r="I6" s="6"/>
      <c r="J6" s="6"/>
      <c r="K6" s="6"/>
      <c r="L6" s="6"/>
      <c r="M6" s="6"/>
      <c r="N6" s="6"/>
      <c r="S6" s="5" t="s">
        <v>2</v>
      </c>
    </row>
    <row r="7" spans="1:25" ht="4.5" customHeight="1" x14ac:dyDescent="0.25">
      <c r="A7" s="5"/>
      <c r="B7" s="5"/>
      <c r="C7" s="5"/>
      <c r="D7" s="5"/>
      <c r="E7" s="5"/>
      <c r="F7" s="4"/>
      <c r="G7" s="4"/>
      <c r="H7" s="4"/>
      <c r="I7" s="4"/>
      <c r="J7" s="4"/>
      <c r="K7" s="4"/>
      <c r="L7" s="4"/>
      <c r="M7" s="4"/>
      <c r="N7" s="4"/>
      <c r="X7" s="5"/>
      <c r="Y7" s="5"/>
    </row>
    <row r="8" spans="1:25" ht="8.25" customHeight="1" thickBot="1" x14ac:dyDescent="0.3">
      <c r="A8" s="5"/>
      <c r="B8" s="5"/>
      <c r="C8" s="5"/>
      <c r="D8" s="5"/>
      <c r="E8" s="5"/>
      <c r="F8" s="4"/>
      <c r="G8" s="5"/>
      <c r="H8" s="5"/>
      <c r="I8" s="6"/>
      <c r="J8" s="6"/>
      <c r="K8" s="6"/>
      <c r="L8" s="6"/>
      <c r="M8" s="6"/>
      <c r="N8" s="4"/>
      <c r="X8" s="5"/>
      <c r="Y8" s="5"/>
    </row>
    <row r="9" spans="1:25" ht="28.5" thickTop="1" thickBot="1" x14ac:dyDescent="0.3">
      <c r="A9" s="5"/>
      <c r="B9" s="5"/>
      <c r="C9" s="5"/>
      <c r="D9" s="5"/>
      <c r="E9" s="5"/>
      <c r="F9" s="4"/>
      <c r="G9" s="5"/>
      <c r="H9" s="60"/>
      <c r="I9" s="7"/>
      <c r="J9" s="61" t="s">
        <v>9</v>
      </c>
      <c r="K9" s="62"/>
      <c r="L9" s="63"/>
      <c r="M9" s="5"/>
      <c r="N9" s="4"/>
      <c r="X9" s="5"/>
      <c r="Y9" s="5"/>
    </row>
    <row r="10" spans="1:25" ht="9.75" customHeight="1" thickTop="1" x14ac:dyDescent="0.25">
      <c r="A10" s="5"/>
      <c r="B10" s="5"/>
      <c r="C10" s="5"/>
      <c r="D10" s="5"/>
      <c r="E10" s="6"/>
      <c r="F10" s="8"/>
      <c r="G10" s="6"/>
      <c r="H10" s="60"/>
      <c r="I10" s="5"/>
      <c r="J10" s="6"/>
      <c r="K10" s="5"/>
      <c r="L10" s="6"/>
      <c r="M10" s="6"/>
      <c r="N10" s="4"/>
      <c r="X10" s="5"/>
      <c r="Y10" s="5"/>
    </row>
    <row r="11" spans="1:25" ht="15" customHeight="1" x14ac:dyDescent="0.25">
      <c r="A11" s="6"/>
      <c r="B11" s="64" t="s">
        <v>3</v>
      </c>
      <c r="C11" s="22"/>
      <c r="D11" s="64" t="s">
        <v>4</v>
      </c>
      <c r="E11" s="6"/>
      <c r="F11" s="8"/>
      <c r="G11" s="6"/>
      <c r="H11" s="60"/>
      <c r="I11" s="9"/>
      <c r="J11" s="65" t="s">
        <v>24</v>
      </c>
      <c r="K11" s="66"/>
      <c r="L11" s="67"/>
      <c r="M11" s="6"/>
      <c r="N11" s="4"/>
      <c r="X11" s="5"/>
      <c r="Y11" s="5"/>
    </row>
    <row r="12" spans="1:25" x14ac:dyDescent="0.25">
      <c r="A12" s="6"/>
      <c r="B12" s="64"/>
      <c r="C12" s="22"/>
      <c r="D12" s="64"/>
      <c r="E12" s="6"/>
      <c r="F12" s="8"/>
      <c r="G12" s="6"/>
      <c r="H12" s="6"/>
      <c r="I12" s="6"/>
      <c r="J12" s="5"/>
      <c r="K12" s="5"/>
      <c r="L12" s="6"/>
      <c r="M12" s="6"/>
      <c r="N12" s="4"/>
      <c r="X12" s="5"/>
      <c r="Y12" s="5"/>
    </row>
    <row r="13" spans="1:25" ht="3.75" customHeight="1" x14ac:dyDescent="0.25">
      <c r="A13" s="5"/>
      <c r="B13" s="5"/>
      <c r="C13" s="22"/>
      <c r="D13" s="6"/>
      <c r="E13" s="5"/>
      <c r="F13" s="4"/>
      <c r="G13" s="5"/>
      <c r="H13" s="6"/>
      <c r="I13" s="10"/>
      <c r="J13" s="11"/>
      <c r="K13" s="5"/>
      <c r="L13" s="6"/>
      <c r="M13" s="6"/>
      <c r="N13" s="4"/>
      <c r="X13" s="5"/>
      <c r="Y13" s="5"/>
    </row>
    <row r="14" spans="1:25" ht="19.5" customHeight="1" x14ac:dyDescent="0.25">
      <c r="A14" s="19"/>
      <c r="B14" s="12" t="s">
        <v>10</v>
      </c>
      <c r="C14" s="22"/>
      <c r="D14" s="13">
        <f>SUM(D15:D17)</f>
        <v>0.57000000000000006</v>
      </c>
      <c r="E14" s="19"/>
      <c r="F14" s="14"/>
      <c r="G14" s="15"/>
      <c r="H14" s="16" t="s">
        <v>16</v>
      </c>
      <c r="I14" s="17" t="s">
        <v>11</v>
      </c>
      <c r="J14" s="18">
        <f>IF(AND($I$5&gt;0,$R$40&gt;0),"-----",IF(D14&lt;&gt;"",D14*$J$41,""))</f>
        <v>0.57000000000000006</v>
      </c>
      <c r="K14" s="15"/>
      <c r="L14" s="46" t="s">
        <v>22</v>
      </c>
      <c r="M14" s="19"/>
      <c r="N14" s="4"/>
      <c r="R14" s="5" t="str">
        <f>IF(I14="","",I14)</f>
        <v>kg</v>
      </c>
      <c r="S14" s="5">
        <f t="shared" ref="S14:S37" si="0">IF(AND(B14&lt;&gt;"o",B14&lt;&gt;"o2",B14&lt;&gt;"o3"),D14,0)</f>
        <v>0</v>
      </c>
      <c r="X14" s="15"/>
      <c r="Y14" s="15"/>
    </row>
    <row r="15" spans="1:25" ht="19.5" customHeight="1" x14ac:dyDescent="0.25">
      <c r="A15" s="19"/>
      <c r="B15" s="12" t="s">
        <v>12</v>
      </c>
      <c r="C15" s="22"/>
      <c r="D15" s="13">
        <v>0.3</v>
      </c>
      <c r="E15" s="19"/>
      <c r="F15" s="14"/>
      <c r="G15" s="15"/>
      <c r="H15" s="16" t="s">
        <v>15</v>
      </c>
      <c r="I15" s="17" t="s">
        <v>11</v>
      </c>
      <c r="J15" s="18">
        <f t="shared" ref="J15:J37" si="1">IF(AND($I$5&gt;0,$R$40&gt;0),"-----",IF(D15&lt;&gt;"",D15*$J$41,""))</f>
        <v>0.3</v>
      </c>
      <c r="K15" s="15"/>
      <c r="L15" s="47"/>
      <c r="M15" s="19"/>
      <c r="N15" s="4"/>
      <c r="R15" s="5" t="str">
        <f t="shared" ref="R15:R37" si="2">IF(I15="","",I15)</f>
        <v>kg</v>
      </c>
      <c r="S15" s="5">
        <f t="shared" si="0"/>
        <v>0.3</v>
      </c>
      <c r="X15" s="15"/>
      <c r="Y15" s="15"/>
    </row>
    <row r="16" spans="1:25" ht="19.5" customHeight="1" x14ac:dyDescent="0.25">
      <c r="A16" s="19"/>
      <c r="B16" s="12" t="s">
        <v>12</v>
      </c>
      <c r="C16" s="22"/>
      <c r="D16" s="13">
        <v>0.24</v>
      </c>
      <c r="E16" s="19"/>
      <c r="F16" s="14"/>
      <c r="G16" s="15"/>
      <c r="H16" s="16" t="s">
        <v>19</v>
      </c>
      <c r="I16" s="17" t="s">
        <v>11</v>
      </c>
      <c r="J16" s="18">
        <f t="shared" si="1"/>
        <v>0.24</v>
      </c>
      <c r="K16" s="15"/>
      <c r="L16" s="47"/>
      <c r="M16" s="19"/>
      <c r="N16" s="4"/>
      <c r="R16" s="5" t="str">
        <f t="shared" si="2"/>
        <v>kg</v>
      </c>
      <c r="S16" s="5">
        <f t="shared" si="0"/>
        <v>0.24</v>
      </c>
      <c r="X16" s="15"/>
      <c r="Y16" s="15"/>
    </row>
    <row r="17" spans="1:25" ht="19.5" customHeight="1" x14ac:dyDescent="0.25">
      <c r="A17" s="19"/>
      <c r="B17" s="12" t="s">
        <v>12</v>
      </c>
      <c r="C17" s="22"/>
      <c r="D17" s="13">
        <v>0.03</v>
      </c>
      <c r="E17" s="19"/>
      <c r="F17" s="14"/>
      <c r="G17" s="15"/>
      <c r="H17" s="16" t="s">
        <v>18</v>
      </c>
      <c r="I17" s="17" t="s">
        <v>11</v>
      </c>
      <c r="J17" s="18">
        <f t="shared" si="1"/>
        <v>0.03</v>
      </c>
      <c r="K17" s="15"/>
      <c r="L17" s="47"/>
      <c r="M17" s="19"/>
      <c r="N17" s="4"/>
      <c r="R17" s="5" t="str">
        <f t="shared" si="2"/>
        <v>kg</v>
      </c>
      <c r="S17" s="5">
        <f t="shared" si="0"/>
        <v>0.03</v>
      </c>
      <c r="X17" s="43"/>
      <c r="Y17" s="15"/>
    </row>
    <row r="18" spans="1:25" ht="19.5" customHeight="1" x14ac:dyDescent="0.25">
      <c r="A18" s="19"/>
      <c r="B18" s="12"/>
      <c r="C18" s="22"/>
      <c r="D18" s="13">
        <v>0.5</v>
      </c>
      <c r="E18" s="19"/>
      <c r="F18" s="14"/>
      <c r="G18" s="15"/>
      <c r="H18" s="16" t="s">
        <v>21</v>
      </c>
      <c r="I18" s="17" t="s">
        <v>11</v>
      </c>
      <c r="J18" s="18">
        <f t="shared" si="1"/>
        <v>0.5</v>
      </c>
      <c r="K18" s="15"/>
      <c r="L18" s="47"/>
      <c r="M18" s="19"/>
      <c r="N18" s="4"/>
      <c r="R18" s="5" t="str">
        <f t="shared" si="2"/>
        <v>kg</v>
      </c>
      <c r="S18" s="5">
        <f t="shared" si="0"/>
        <v>0.5</v>
      </c>
      <c r="X18" s="15"/>
      <c r="Y18" s="15"/>
    </row>
    <row r="19" spans="1:25" ht="19.5" customHeight="1" x14ac:dyDescent="0.25">
      <c r="A19" s="19"/>
      <c r="B19" s="12"/>
      <c r="C19" s="22"/>
      <c r="D19" s="13">
        <v>0.2</v>
      </c>
      <c r="E19" s="19"/>
      <c r="F19" s="14"/>
      <c r="G19" s="15"/>
      <c r="H19" s="16" t="s">
        <v>15</v>
      </c>
      <c r="I19" s="17" t="s">
        <v>11</v>
      </c>
      <c r="J19" s="18">
        <f t="shared" si="1"/>
        <v>0.2</v>
      </c>
      <c r="K19" s="15"/>
      <c r="L19" s="47"/>
      <c r="M19" s="19"/>
      <c r="N19" s="4"/>
      <c r="R19" s="5" t="str">
        <f t="shared" si="2"/>
        <v>kg</v>
      </c>
      <c r="S19" s="5">
        <f t="shared" si="0"/>
        <v>0.2</v>
      </c>
      <c r="X19" s="15"/>
      <c r="Y19" s="15"/>
    </row>
    <row r="20" spans="1:25" ht="19.5" customHeight="1" x14ac:dyDescent="0.25">
      <c r="A20" s="19"/>
      <c r="B20" s="12"/>
      <c r="C20" s="22"/>
      <c r="D20" s="13">
        <v>0.02</v>
      </c>
      <c r="E20" s="19"/>
      <c r="F20" s="14"/>
      <c r="G20" s="15"/>
      <c r="H20" s="16" t="s">
        <v>20</v>
      </c>
      <c r="I20" s="17" t="s">
        <v>11</v>
      </c>
      <c r="J20" s="18">
        <f t="shared" si="1"/>
        <v>0.02</v>
      </c>
      <c r="K20" s="15"/>
      <c r="L20" s="47"/>
      <c r="M20" s="19"/>
      <c r="N20" s="4"/>
      <c r="R20" s="5" t="str">
        <f t="shared" si="2"/>
        <v>kg</v>
      </c>
      <c r="S20" s="5">
        <f t="shared" si="0"/>
        <v>0.02</v>
      </c>
      <c r="X20" s="15"/>
      <c r="Y20" s="15"/>
    </row>
    <row r="21" spans="1:25" ht="19.5" customHeight="1" x14ac:dyDescent="0.25">
      <c r="A21" s="19"/>
      <c r="B21" s="12"/>
      <c r="C21" s="22"/>
      <c r="D21" s="13">
        <v>2.4E-2</v>
      </c>
      <c r="E21" s="19"/>
      <c r="F21" s="14"/>
      <c r="G21" s="15"/>
      <c r="H21" s="16" t="s">
        <v>14</v>
      </c>
      <c r="I21" s="17" t="s">
        <v>11</v>
      </c>
      <c r="J21" s="18">
        <f>IF(AND($I$5&gt;0,$R$40&gt;0),"-----",IF(D21&lt;&gt;"",D21*$J$41,""))</f>
        <v>2.4E-2</v>
      </c>
      <c r="K21" s="15"/>
      <c r="L21" s="47"/>
      <c r="M21" s="19"/>
      <c r="N21" s="4"/>
      <c r="R21" s="5" t="str">
        <f>IF(I21="","",I21)</f>
        <v>kg</v>
      </c>
      <c r="S21" s="5">
        <f>IF(AND(B21&lt;&gt;"o",B21&lt;&gt;"o2",B21&lt;&gt;"o3"),D21,0)</f>
        <v>2.4E-2</v>
      </c>
      <c r="X21" s="15"/>
      <c r="Y21" s="15"/>
    </row>
    <row r="22" spans="1:25" ht="19.5" customHeight="1" x14ac:dyDescent="0.25">
      <c r="A22" s="19"/>
      <c r="B22" s="12"/>
      <c r="C22" s="22"/>
      <c r="D22" s="13">
        <v>0.02</v>
      </c>
      <c r="E22" s="19"/>
      <c r="F22" s="14"/>
      <c r="G22" s="15"/>
      <c r="H22" s="16" t="s">
        <v>17</v>
      </c>
      <c r="I22" s="17" t="s">
        <v>11</v>
      </c>
      <c r="J22" s="18">
        <f>IF(AND($I$5&gt;0,$R$40&gt;0),"-----",IF(D22&lt;&gt;"",D22*$J$41,""))</f>
        <v>0.02</v>
      </c>
      <c r="K22" s="15"/>
      <c r="L22" s="47"/>
      <c r="M22" s="19"/>
      <c r="N22" s="4"/>
      <c r="R22" s="5" t="str">
        <f>IF(I22="","",I22)</f>
        <v>kg</v>
      </c>
      <c r="S22" s="5">
        <f>IF(AND(B22&lt;&gt;"o",B22&lt;&gt;"o2",B22&lt;&gt;"o3"),D22,0)</f>
        <v>0.02</v>
      </c>
      <c r="X22" s="15"/>
      <c r="Y22" s="15"/>
    </row>
    <row r="23" spans="1:25" ht="19.5" customHeight="1" x14ac:dyDescent="0.25">
      <c r="A23" s="19"/>
      <c r="B23" s="12"/>
      <c r="C23" s="22"/>
      <c r="D23" s="13">
        <v>0.43</v>
      </c>
      <c r="E23" s="19"/>
      <c r="F23" s="14"/>
      <c r="G23" s="15"/>
      <c r="H23" s="16" t="s">
        <v>13</v>
      </c>
      <c r="I23" s="17" t="s">
        <v>11</v>
      </c>
      <c r="J23" s="18">
        <f t="shared" ref="J23" si="3">IF(AND($I$5&gt;0,$R$40&gt;0),"-----",IF(D23&lt;&gt;"",D23*$J$41,""))</f>
        <v>0.43</v>
      </c>
      <c r="K23" s="15"/>
      <c r="L23" s="47"/>
      <c r="M23" s="19"/>
      <c r="N23" s="4"/>
      <c r="R23" s="5" t="str">
        <f t="shared" si="2"/>
        <v>kg</v>
      </c>
      <c r="S23" s="5">
        <f t="shared" si="0"/>
        <v>0.43</v>
      </c>
      <c r="X23" s="15"/>
      <c r="Y23" s="15"/>
    </row>
    <row r="24" spans="1:25" ht="19.5" customHeight="1" x14ac:dyDescent="0.25">
      <c r="A24" s="19"/>
      <c r="B24" s="12"/>
      <c r="C24" s="22"/>
      <c r="D24" s="13"/>
      <c r="E24" s="19"/>
      <c r="F24" s="14"/>
      <c r="G24" s="15"/>
      <c r="H24" s="16"/>
      <c r="I24" s="17"/>
      <c r="J24" s="18" t="str">
        <f t="shared" si="1"/>
        <v/>
      </c>
      <c r="K24" s="15"/>
      <c r="L24" s="47"/>
      <c r="M24" s="19"/>
      <c r="N24" s="4"/>
      <c r="R24" s="5" t="str">
        <f t="shared" si="2"/>
        <v/>
      </c>
      <c r="S24" s="5">
        <f t="shared" si="0"/>
        <v>0</v>
      </c>
      <c r="X24" s="15"/>
      <c r="Y24" s="15"/>
    </row>
    <row r="25" spans="1:25" ht="19.5" customHeight="1" x14ac:dyDescent="0.25">
      <c r="A25" s="19"/>
      <c r="B25" s="12"/>
      <c r="C25" s="22"/>
      <c r="D25" s="13">
        <v>0.2</v>
      </c>
      <c r="E25" s="19"/>
      <c r="F25" s="14"/>
      <c r="G25" s="15"/>
      <c r="H25" s="16" t="s">
        <v>23</v>
      </c>
      <c r="I25" s="17" t="s">
        <v>11</v>
      </c>
      <c r="J25" s="18">
        <f t="shared" ref="J25" si="4">IF(AND($I$5&gt;0,$R$40&gt;0),"-----",IF(D25&lt;&gt;"",D25*$J$41,""))</f>
        <v>0.2</v>
      </c>
      <c r="K25" s="15"/>
      <c r="L25" s="47"/>
      <c r="M25" s="19"/>
      <c r="N25" s="4"/>
      <c r="R25" s="5" t="str">
        <f t="shared" si="2"/>
        <v>kg</v>
      </c>
      <c r="S25" s="5">
        <f t="shared" si="0"/>
        <v>0.2</v>
      </c>
      <c r="X25" s="15"/>
      <c r="Y25" s="15"/>
    </row>
    <row r="26" spans="1:25" ht="19.5" customHeight="1" x14ac:dyDescent="0.25">
      <c r="A26" s="19"/>
      <c r="B26" s="12"/>
      <c r="C26" s="22"/>
      <c r="D26" s="13"/>
      <c r="E26" s="19"/>
      <c r="F26" s="14"/>
      <c r="G26" s="15"/>
      <c r="H26" s="16"/>
      <c r="I26" s="17"/>
      <c r="J26" s="18" t="str">
        <f t="shared" si="1"/>
        <v/>
      </c>
      <c r="K26" s="15"/>
      <c r="L26" s="47"/>
      <c r="M26" s="19"/>
      <c r="N26" s="4"/>
      <c r="R26" s="5" t="str">
        <f t="shared" si="2"/>
        <v/>
      </c>
      <c r="S26" s="5">
        <f t="shared" si="0"/>
        <v>0</v>
      </c>
      <c r="X26" s="15"/>
      <c r="Y26" s="15"/>
    </row>
    <row r="27" spans="1:25" ht="19.5" customHeight="1" x14ac:dyDescent="0.25">
      <c r="A27" s="19"/>
      <c r="B27" s="12"/>
      <c r="C27" s="22"/>
      <c r="D27" s="13"/>
      <c r="E27" s="19"/>
      <c r="F27" s="14"/>
      <c r="G27" s="15"/>
      <c r="H27" s="16"/>
      <c r="I27" s="17"/>
      <c r="J27" s="18" t="str">
        <f t="shared" si="1"/>
        <v/>
      </c>
      <c r="K27" s="15"/>
      <c r="L27" s="47"/>
      <c r="M27" s="19"/>
      <c r="N27" s="4"/>
      <c r="R27" s="5" t="str">
        <f t="shared" si="2"/>
        <v/>
      </c>
      <c r="S27" s="5">
        <f t="shared" si="0"/>
        <v>0</v>
      </c>
      <c r="X27" s="15"/>
      <c r="Y27" s="15"/>
    </row>
    <row r="28" spans="1:25" ht="19.5" customHeight="1" x14ac:dyDescent="0.25">
      <c r="A28" s="19"/>
      <c r="B28" s="12"/>
      <c r="C28" s="22"/>
      <c r="D28" s="13"/>
      <c r="E28" s="19"/>
      <c r="F28" s="14"/>
      <c r="G28" s="15"/>
      <c r="H28" s="16"/>
      <c r="I28" s="17"/>
      <c r="J28" s="18" t="str">
        <f t="shared" si="1"/>
        <v/>
      </c>
      <c r="K28" s="15"/>
      <c r="L28" s="47"/>
      <c r="M28" s="19"/>
      <c r="N28" s="4"/>
      <c r="R28" s="5" t="str">
        <f t="shared" si="2"/>
        <v/>
      </c>
      <c r="S28" s="5">
        <f t="shared" si="0"/>
        <v>0</v>
      </c>
      <c r="X28" s="15"/>
      <c r="Y28" s="15"/>
    </row>
    <row r="29" spans="1:25" ht="19.5" customHeight="1" x14ac:dyDescent="0.25">
      <c r="A29" s="19"/>
      <c r="B29" s="12"/>
      <c r="C29" s="22"/>
      <c r="D29" s="13"/>
      <c r="E29" s="19"/>
      <c r="F29" s="14"/>
      <c r="G29" s="15"/>
      <c r="H29" s="16"/>
      <c r="I29" s="17"/>
      <c r="J29" s="18" t="str">
        <f t="shared" si="1"/>
        <v/>
      </c>
      <c r="K29" s="15"/>
      <c r="L29" s="47"/>
      <c r="M29" s="19"/>
      <c r="N29" s="4"/>
      <c r="R29" s="5" t="str">
        <f t="shared" si="2"/>
        <v/>
      </c>
      <c r="S29" s="5">
        <f t="shared" si="0"/>
        <v>0</v>
      </c>
      <c r="X29" s="15"/>
      <c r="Y29" s="15"/>
    </row>
    <row r="30" spans="1:25" ht="19.5" customHeight="1" x14ac:dyDescent="0.25">
      <c r="A30" s="19"/>
      <c r="B30" s="20"/>
      <c r="C30" s="22"/>
      <c r="D30" s="13"/>
      <c r="E30" s="19"/>
      <c r="F30" s="14"/>
      <c r="G30" s="15"/>
      <c r="H30" s="16"/>
      <c r="I30" s="17"/>
      <c r="J30" s="18" t="str">
        <f t="shared" si="1"/>
        <v/>
      </c>
      <c r="K30" s="15"/>
      <c r="L30" s="47"/>
      <c r="M30" s="19"/>
      <c r="N30" s="4"/>
      <c r="R30" s="5" t="str">
        <f t="shared" si="2"/>
        <v/>
      </c>
      <c r="S30" s="5">
        <f t="shared" si="0"/>
        <v>0</v>
      </c>
      <c r="X30" s="15"/>
      <c r="Y30" s="15"/>
    </row>
    <row r="31" spans="1:25" ht="19.5" customHeight="1" x14ac:dyDescent="0.25">
      <c r="A31" s="19"/>
      <c r="B31" s="20"/>
      <c r="C31" s="22"/>
      <c r="D31" s="13"/>
      <c r="E31" s="19"/>
      <c r="F31" s="14"/>
      <c r="G31" s="15"/>
      <c r="H31" s="16"/>
      <c r="I31" s="17"/>
      <c r="J31" s="18" t="str">
        <f t="shared" si="1"/>
        <v/>
      </c>
      <c r="K31" s="15"/>
      <c r="L31" s="47"/>
      <c r="M31" s="19"/>
      <c r="N31" s="4"/>
      <c r="R31" s="5" t="str">
        <f t="shared" si="2"/>
        <v/>
      </c>
      <c r="S31" s="5">
        <f t="shared" si="0"/>
        <v>0</v>
      </c>
      <c r="X31" s="15"/>
      <c r="Y31" s="15"/>
    </row>
    <row r="32" spans="1:25" ht="19.5" customHeight="1" x14ac:dyDescent="0.25">
      <c r="A32" s="19"/>
      <c r="B32" s="20"/>
      <c r="C32" s="22"/>
      <c r="D32" s="13"/>
      <c r="E32" s="19"/>
      <c r="F32" s="14"/>
      <c r="G32" s="15"/>
      <c r="H32" s="16"/>
      <c r="I32" s="17"/>
      <c r="J32" s="18" t="str">
        <f t="shared" si="1"/>
        <v/>
      </c>
      <c r="K32" s="15"/>
      <c r="L32" s="47"/>
      <c r="M32" s="19"/>
      <c r="N32" s="4"/>
      <c r="R32" s="5" t="str">
        <f t="shared" si="2"/>
        <v/>
      </c>
      <c r="S32" s="5">
        <f t="shared" si="0"/>
        <v>0</v>
      </c>
      <c r="X32" s="15"/>
      <c r="Y32" s="15"/>
    </row>
    <row r="33" spans="1:25" ht="19.5" customHeight="1" x14ac:dyDescent="0.25">
      <c r="A33" s="19"/>
      <c r="B33" s="20"/>
      <c r="C33" s="22"/>
      <c r="D33" s="13"/>
      <c r="E33" s="19"/>
      <c r="F33" s="14"/>
      <c r="G33" s="15"/>
      <c r="H33" s="16"/>
      <c r="I33" s="17"/>
      <c r="J33" s="18" t="str">
        <f t="shared" si="1"/>
        <v/>
      </c>
      <c r="K33" s="15"/>
      <c r="L33" s="47"/>
      <c r="M33" s="19"/>
      <c r="N33" s="4"/>
      <c r="R33" s="5" t="str">
        <f t="shared" si="2"/>
        <v/>
      </c>
      <c r="S33" s="5">
        <f t="shared" si="0"/>
        <v>0</v>
      </c>
      <c r="X33" s="15"/>
      <c r="Y33" s="15"/>
    </row>
    <row r="34" spans="1:25" ht="19.5" customHeight="1" x14ac:dyDescent="0.25">
      <c r="A34" s="19"/>
      <c r="B34" s="20"/>
      <c r="C34" s="22"/>
      <c r="D34" s="13"/>
      <c r="E34" s="19"/>
      <c r="F34" s="14"/>
      <c r="G34" s="15"/>
      <c r="H34" s="16"/>
      <c r="I34" s="17"/>
      <c r="J34" s="18" t="str">
        <f t="shared" si="1"/>
        <v/>
      </c>
      <c r="K34" s="15"/>
      <c r="L34" s="47"/>
      <c r="M34" s="19"/>
      <c r="N34" s="4"/>
      <c r="R34" s="5" t="str">
        <f t="shared" si="2"/>
        <v/>
      </c>
      <c r="S34" s="5">
        <f t="shared" si="0"/>
        <v>0</v>
      </c>
      <c r="X34" s="15"/>
      <c r="Y34" s="15"/>
    </row>
    <row r="35" spans="1:25" ht="19.5" customHeight="1" x14ac:dyDescent="0.25">
      <c r="A35" s="19"/>
      <c r="B35" s="20"/>
      <c r="C35" s="22"/>
      <c r="D35" s="13"/>
      <c r="E35" s="19"/>
      <c r="F35" s="14"/>
      <c r="G35" s="15"/>
      <c r="H35" s="16"/>
      <c r="I35" s="17"/>
      <c r="J35" s="18" t="str">
        <f t="shared" si="1"/>
        <v/>
      </c>
      <c r="K35" s="15"/>
      <c r="L35" s="47"/>
      <c r="M35" s="19"/>
      <c r="N35" s="4"/>
      <c r="R35" s="5" t="str">
        <f t="shared" si="2"/>
        <v/>
      </c>
      <c r="S35" s="5">
        <f t="shared" si="0"/>
        <v>0</v>
      </c>
      <c r="X35" s="15"/>
      <c r="Y35" s="15"/>
    </row>
    <row r="36" spans="1:25" ht="19.5" customHeight="1" x14ac:dyDescent="0.25">
      <c r="A36" s="19"/>
      <c r="B36" s="20"/>
      <c r="C36" s="22"/>
      <c r="D36" s="13"/>
      <c r="E36" s="19"/>
      <c r="F36" s="14"/>
      <c r="G36" s="15"/>
      <c r="H36" s="16"/>
      <c r="I36" s="17"/>
      <c r="J36" s="18" t="str">
        <f t="shared" si="1"/>
        <v/>
      </c>
      <c r="K36" s="15"/>
      <c r="L36" s="47"/>
      <c r="M36" s="19"/>
      <c r="N36" s="4"/>
      <c r="R36" s="5" t="str">
        <f t="shared" si="2"/>
        <v/>
      </c>
      <c r="S36" s="5">
        <f t="shared" si="0"/>
        <v>0</v>
      </c>
      <c r="X36" s="15"/>
      <c r="Y36" s="15"/>
    </row>
    <row r="37" spans="1:25" ht="19.5" customHeight="1" x14ac:dyDescent="0.25">
      <c r="A37" s="19"/>
      <c r="B37" s="20"/>
      <c r="C37" s="22"/>
      <c r="D37" s="13"/>
      <c r="E37" s="19"/>
      <c r="F37" s="14"/>
      <c r="G37" s="15"/>
      <c r="H37" s="16"/>
      <c r="I37" s="17"/>
      <c r="J37" s="18" t="str">
        <f t="shared" si="1"/>
        <v/>
      </c>
      <c r="K37" s="15"/>
      <c r="L37" s="48"/>
      <c r="M37" s="19"/>
      <c r="N37" s="4"/>
      <c r="R37" s="5" t="str">
        <f t="shared" si="2"/>
        <v/>
      </c>
      <c r="S37" s="5">
        <f t="shared" si="0"/>
        <v>0</v>
      </c>
      <c r="X37" s="15"/>
      <c r="Y37" s="15"/>
    </row>
    <row r="38" spans="1:25" ht="3.75" customHeight="1" x14ac:dyDescent="0.25">
      <c r="A38" s="37"/>
      <c r="B38" s="37"/>
      <c r="C38" s="22"/>
      <c r="D38" s="38"/>
      <c r="E38" s="22"/>
      <c r="F38" s="21"/>
      <c r="G38" s="22"/>
      <c r="H38" s="22"/>
      <c r="I38" s="22"/>
      <c r="J38" s="22"/>
      <c r="K38" s="22"/>
      <c r="L38" s="19"/>
      <c r="M38" s="19"/>
      <c r="N38" s="4"/>
      <c r="Q38" s="5" t="str">
        <f t="shared" ref="Q38:Y38" si="5">IF(S38&lt;&gt;"","X","")</f>
        <v/>
      </c>
      <c r="R38" s="5" t="str">
        <f t="shared" si="5"/>
        <v/>
      </c>
      <c r="S38" s="5" t="str">
        <f t="shared" si="5"/>
        <v/>
      </c>
      <c r="T38" s="5" t="str">
        <f t="shared" si="5"/>
        <v/>
      </c>
      <c r="U38" s="5" t="str">
        <f t="shared" si="5"/>
        <v/>
      </c>
      <c r="V38" s="5" t="str">
        <f t="shared" si="5"/>
        <v/>
      </c>
      <c r="W38" s="5" t="str">
        <f t="shared" si="5"/>
        <v/>
      </c>
      <c r="X38" s="37" t="str">
        <f t="shared" si="5"/>
        <v/>
      </c>
      <c r="Y38" s="37" t="str">
        <f t="shared" si="5"/>
        <v/>
      </c>
    </row>
    <row r="39" spans="1:25" ht="3.75" customHeight="1" thickBot="1" x14ac:dyDescent="0.3">
      <c r="A39" s="5"/>
      <c r="B39" s="5"/>
      <c r="C39" s="22"/>
      <c r="D39" s="24"/>
      <c r="E39" s="5"/>
      <c r="F39" s="4"/>
      <c r="G39" s="5"/>
      <c r="H39" s="23"/>
      <c r="I39" s="24"/>
      <c r="J39" s="25"/>
      <c r="K39" s="5"/>
      <c r="L39" s="6"/>
      <c r="M39" s="6"/>
      <c r="N39" s="4"/>
      <c r="X39" s="5"/>
      <c r="Y39" s="5"/>
    </row>
    <row r="40" spans="1:25" ht="21" customHeight="1" thickBot="1" x14ac:dyDescent="0.3">
      <c r="A40" s="39"/>
      <c r="B40" s="39"/>
      <c r="C40" s="22"/>
      <c r="D40" s="40">
        <f>S40</f>
        <v>1.964</v>
      </c>
      <c r="E40" s="5"/>
      <c r="F40" s="4"/>
      <c r="G40" s="5"/>
      <c r="H40" s="26">
        <f ca="1">NOW()</f>
        <v>42672.7634412037</v>
      </c>
      <c r="I40" s="27"/>
      <c r="J40" s="28">
        <f>IF($I$5&lt;&gt;"",$I$5*I3,I3*D40)</f>
        <v>1.964</v>
      </c>
      <c r="K40" s="5"/>
      <c r="L40" s="6"/>
      <c r="M40" s="6"/>
      <c r="N40" s="4"/>
      <c r="R40" s="5">
        <f>COUNTIF(R14:R37,"=St.")</f>
        <v>0</v>
      </c>
      <c r="S40" s="5">
        <f>SUM(S13:S39)</f>
        <v>1.964</v>
      </c>
      <c r="X40" s="5"/>
      <c r="Y40" s="5"/>
    </row>
    <row r="41" spans="1:25" ht="4.5" hidden="1" customHeight="1" x14ac:dyDescent="0.25">
      <c r="A41" s="39"/>
      <c r="B41" s="39"/>
      <c r="C41" s="22"/>
      <c r="D41" s="30"/>
      <c r="E41" s="6"/>
      <c r="F41" s="8"/>
      <c r="G41" s="5"/>
      <c r="H41" s="29"/>
      <c r="I41" s="30"/>
      <c r="J41" s="31">
        <f>IF($I$5&lt;&gt;"",I3*$I$5/$D$40,I3)</f>
        <v>1</v>
      </c>
      <c r="K41" s="5"/>
      <c r="L41" s="6"/>
      <c r="M41" s="6"/>
      <c r="N41" s="4"/>
      <c r="X41" s="5"/>
      <c r="Y41" s="5"/>
    </row>
    <row r="42" spans="1:25" ht="4.5" customHeight="1" x14ac:dyDescent="0.25">
      <c r="A42" s="39"/>
      <c r="B42" s="39"/>
      <c r="C42" s="22"/>
      <c r="D42" s="30"/>
      <c r="E42" s="6"/>
      <c r="F42" s="8"/>
      <c r="G42" s="5"/>
      <c r="H42" s="32"/>
      <c r="I42" s="30"/>
      <c r="J42" s="33"/>
      <c r="K42" s="5"/>
      <c r="L42" s="6"/>
      <c r="M42" s="6"/>
      <c r="N42" s="4"/>
      <c r="X42" s="5"/>
      <c r="Y42" s="5"/>
    </row>
    <row r="43" spans="1:25" ht="4.5" customHeight="1" x14ac:dyDescent="0.25">
      <c r="A43" s="6"/>
      <c r="B43" s="6"/>
      <c r="C43" s="22"/>
      <c r="D43" s="5"/>
      <c r="E43" s="6"/>
      <c r="F43" s="8"/>
      <c r="G43" s="4"/>
      <c r="H43" s="4"/>
      <c r="I43" s="4"/>
      <c r="J43" s="4"/>
      <c r="K43" s="4"/>
      <c r="L43" s="4"/>
      <c r="M43" s="4"/>
      <c r="N43" s="4"/>
      <c r="X43" s="5"/>
      <c r="Y43" s="5"/>
    </row>
    <row r="44" spans="1:25" ht="15.75" x14ac:dyDescent="0.25">
      <c r="A44" s="34"/>
      <c r="B44" s="34"/>
      <c r="C44" s="22"/>
      <c r="D44" s="35"/>
      <c r="E44" s="34"/>
      <c r="F44" s="34"/>
      <c r="G44" s="34"/>
      <c r="H44" s="34"/>
      <c r="I44" s="35"/>
      <c r="J44" s="5"/>
      <c r="K44" s="34"/>
      <c r="L44" s="34"/>
      <c r="M44" s="34"/>
      <c r="N44" s="5"/>
    </row>
    <row r="45" spans="1:25" ht="22.5" customHeight="1" x14ac:dyDescent="0.25">
      <c r="A45" s="5"/>
      <c r="B45" s="36" t="s">
        <v>5</v>
      </c>
      <c r="C45" s="5"/>
      <c r="D45" s="5"/>
      <c r="E45" s="5"/>
      <c r="F45" s="5"/>
      <c r="G45" s="5"/>
      <c r="H45" s="5"/>
      <c r="I45" s="5"/>
      <c r="J45" s="5"/>
      <c r="K45" s="5"/>
      <c r="L45" s="5"/>
      <c r="M45" s="5"/>
      <c r="N45" s="5"/>
    </row>
    <row r="46" spans="1:25" ht="6" customHeight="1" x14ac:dyDescent="0.25">
      <c r="A46" s="5"/>
      <c r="B46" s="5"/>
      <c r="C46" s="5"/>
      <c r="D46" s="5"/>
      <c r="E46" s="5"/>
      <c r="F46" s="5"/>
      <c r="G46" s="5"/>
      <c r="H46" s="5"/>
      <c r="I46" s="5"/>
      <c r="J46" s="5"/>
      <c r="K46" s="5"/>
      <c r="L46" s="5"/>
      <c r="M46" s="5"/>
      <c r="N46" s="5"/>
    </row>
    <row r="47" spans="1:25" ht="161.25" customHeight="1" x14ac:dyDescent="0.25">
      <c r="A47" s="5"/>
      <c r="B47" s="49" t="s">
        <v>6</v>
      </c>
      <c r="C47" s="50"/>
      <c r="D47" s="50"/>
      <c r="E47" s="50"/>
      <c r="F47" s="50"/>
      <c r="G47" s="50"/>
      <c r="H47" s="50"/>
      <c r="I47" s="50"/>
      <c r="J47" s="50"/>
      <c r="K47" s="50"/>
      <c r="L47" s="50"/>
      <c r="M47" s="51"/>
      <c r="N47" s="5"/>
    </row>
    <row r="48" spans="1:25" x14ac:dyDescent="0.25">
      <c r="A48" s="5"/>
      <c r="B48" s="5"/>
      <c r="C48" s="22"/>
      <c r="D48" s="5"/>
      <c r="E48" s="5"/>
      <c r="F48" s="5"/>
      <c r="G48" s="5"/>
      <c r="H48" s="5"/>
      <c r="I48" s="5"/>
      <c r="J48" s="5"/>
      <c r="K48" s="5"/>
      <c r="L48" s="5"/>
      <c r="M48" s="5"/>
      <c r="N48" s="5"/>
    </row>
    <row r="49" spans="1:14" ht="18.75" x14ac:dyDescent="0.3">
      <c r="A49" s="5"/>
      <c r="B49" s="52"/>
      <c r="C49" s="52"/>
      <c r="D49" s="52"/>
      <c r="E49" s="52"/>
      <c r="F49" s="52"/>
      <c r="G49" s="52"/>
      <c r="H49" s="52"/>
      <c r="I49" s="52"/>
      <c r="J49" s="52"/>
      <c r="K49" s="52"/>
      <c r="L49" s="52"/>
      <c r="M49" s="52"/>
      <c r="N49" s="5"/>
    </row>
    <row r="50" spans="1:14" x14ac:dyDescent="0.25">
      <c r="A50" s="5"/>
      <c r="B50" s="5"/>
      <c r="C50" s="22"/>
      <c r="D50" s="5"/>
      <c r="E50" s="5"/>
      <c r="F50" s="5"/>
      <c r="G50" s="5"/>
      <c r="H50" s="5"/>
      <c r="I50" s="5"/>
      <c r="J50" s="5"/>
      <c r="K50" s="5"/>
      <c r="L50" s="5"/>
      <c r="M50" s="5"/>
      <c r="N50" s="5"/>
    </row>
  </sheetData>
  <sheetProtection algorithmName="SHA-512" hashValue="VUcb/6ZmPxZNeVMtK3/HyMHu5tHUP5i5KzP3xwzDZGqELApmjOMkS//AARtsQ68CL4aU8+fzIRkE3xSwoTGbbg==" saltValue="+srHmICopOhj4vp1XsoOFg==" spinCount="100000" sheet="1" objects="1" scenarios="1"/>
  <mergeCells count="11">
    <mergeCell ref="L14:L37"/>
    <mergeCell ref="B47:M47"/>
    <mergeCell ref="B49:M49"/>
    <mergeCell ref="B3:H5"/>
    <mergeCell ref="I3:K3"/>
    <mergeCell ref="I5:K5"/>
    <mergeCell ref="H9:H11"/>
    <mergeCell ref="J9:L9"/>
    <mergeCell ref="B11:B12"/>
    <mergeCell ref="D11:D12"/>
    <mergeCell ref="J11:L11"/>
  </mergeCells>
  <conditionalFormatting sqref="J14:J20 J22 J24 J26:J37">
    <cfRule type="expression" dxfId="96" priority="102" stopIfTrue="1">
      <formula>OR($B14="u",$B14="o2")</formula>
    </cfRule>
    <cfRule type="expression" dxfId="95" priority="103" stopIfTrue="1">
      <formula>$B14="u2"</formula>
    </cfRule>
  </conditionalFormatting>
  <conditionalFormatting sqref="H14:H19 H22 H27:H37 H24">
    <cfRule type="expression" dxfId="94" priority="97">
      <formula>EM="X"</formula>
    </cfRule>
    <cfRule type="expression" dxfId="93" priority="98">
      <formula>AND(EM="X",$B14="u2")</formula>
    </cfRule>
    <cfRule type="expression" dxfId="92" priority="99">
      <formula>AND(EM&lt;&gt;"X",$B14="u2")</formula>
    </cfRule>
    <cfRule type="expression" dxfId="91" priority="100">
      <formula>AND(EM="X",OR($B14="u",$B14="o2"))</formula>
    </cfRule>
    <cfRule type="expression" dxfId="90" priority="101">
      <formula>AND(EM&lt;&gt;"X",OR($B14="u",$B14="o2"))</formula>
    </cfRule>
  </conditionalFormatting>
  <conditionalFormatting sqref="D14:D19 B24 I14:I19 I22 D22 D27:D37 I27:I37 D24 I24 B26:B37">
    <cfRule type="expression" dxfId="89" priority="96">
      <formula>EM="X"</formula>
    </cfRule>
  </conditionalFormatting>
  <conditionalFormatting sqref="L14:L37">
    <cfRule type="expression" dxfId="88" priority="95">
      <formula>EM="X"</formula>
    </cfRule>
  </conditionalFormatting>
  <conditionalFormatting sqref="J11:L11 J9:L9">
    <cfRule type="expression" dxfId="87" priority="94">
      <formula>EM="X"</formula>
    </cfRule>
  </conditionalFormatting>
  <conditionalFormatting sqref="B14:B20 B22">
    <cfRule type="expression" dxfId="86" priority="93">
      <formula>EM="X"</formula>
    </cfRule>
  </conditionalFormatting>
  <conditionalFormatting sqref="H24">
    <cfRule type="expression" dxfId="85" priority="88">
      <formula>EM="X"</formula>
    </cfRule>
    <cfRule type="expression" dxfId="84" priority="89">
      <formula>AND(EM="X",$B24="u2")</formula>
    </cfRule>
    <cfRule type="expression" dxfId="83" priority="90">
      <formula>AND(EM&lt;&gt;"X",$B24="u2")</formula>
    </cfRule>
    <cfRule type="expression" dxfId="82" priority="91">
      <formula>AND(EM="X",OR($B24="u",$B24="o2"))</formula>
    </cfRule>
    <cfRule type="expression" dxfId="81" priority="92">
      <formula>AND(EM&lt;&gt;"X",OR($B24="u",$B24="o2"))</formula>
    </cfRule>
  </conditionalFormatting>
  <conditionalFormatting sqref="D24 I24">
    <cfRule type="expression" dxfId="80" priority="87">
      <formula>EM="X"</formula>
    </cfRule>
  </conditionalFormatting>
  <conditionalFormatting sqref="H20">
    <cfRule type="expression" dxfId="79" priority="82">
      <formula>EM="X"</formula>
    </cfRule>
    <cfRule type="expression" dxfId="78" priority="83">
      <formula>AND(EM="X",$B20="u2")</formula>
    </cfRule>
    <cfRule type="expression" dxfId="77" priority="84">
      <formula>AND(EM&lt;&gt;"X",$B20="u2")</formula>
    </cfRule>
    <cfRule type="expression" dxfId="76" priority="85">
      <formula>AND(EM="X",OR($B20="u",$B20="o2"))</formula>
    </cfRule>
    <cfRule type="expression" dxfId="75" priority="86">
      <formula>AND(EM&lt;&gt;"X",OR($B20="u",$B20="o2"))</formula>
    </cfRule>
  </conditionalFormatting>
  <conditionalFormatting sqref="I20 D20">
    <cfRule type="expression" dxfId="74" priority="81">
      <formula>EM="X"</formula>
    </cfRule>
  </conditionalFormatting>
  <conditionalFormatting sqref="H24">
    <cfRule type="expression" dxfId="73" priority="76">
      <formula>EM="X"</formula>
    </cfRule>
    <cfRule type="expression" dxfId="72" priority="77">
      <formula>AND(EM="X",$B24="u2")</formula>
    </cfRule>
    <cfRule type="expression" dxfId="71" priority="78">
      <formula>AND(EM&lt;&gt;"X",$B24="u2")</formula>
    </cfRule>
    <cfRule type="expression" dxfId="70" priority="79">
      <formula>AND(EM="X",OR($B24="u",$B24="o2"))</formula>
    </cfRule>
    <cfRule type="expression" dxfId="69" priority="80">
      <formula>AND(EM&lt;&gt;"X",OR($B24="u",$B24="o2"))</formula>
    </cfRule>
  </conditionalFormatting>
  <conditionalFormatting sqref="I24 D24">
    <cfRule type="expression" dxfId="68" priority="75">
      <formula>EM="X"</formula>
    </cfRule>
  </conditionalFormatting>
  <conditionalFormatting sqref="H24">
    <cfRule type="expression" dxfId="67" priority="64">
      <formula>EM="X"</formula>
    </cfRule>
    <cfRule type="expression" dxfId="66" priority="65">
      <formula>AND(EM="X",$B24="u2")</formula>
    </cfRule>
    <cfRule type="expression" dxfId="65" priority="66">
      <formula>AND(EM&lt;&gt;"X",$B24="u2")</formula>
    </cfRule>
    <cfRule type="expression" dxfId="64" priority="67">
      <formula>AND(EM="X",OR($B24="u",$B24="o2"))</formula>
    </cfRule>
    <cfRule type="expression" dxfId="63" priority="68">
      <formula>AND(EM&lt;&gt;"X",OR($B24="u",$B24="o2"))</formula>
    </cfRule>
  </conditionalFormatting>
  <conditionalFormatting sqref="D24 I24">
    <cfRule type="expression" dxfId="62" priority="63">
      <formula>EM="X"</formula>
    </cfRule>
  </conditionalFormatting>
  <conditionalFormatting sqref="H26">
    <cfRule type="expression" dxfId="61" priority="58">
      <formula>EM="X"</formula>
    </cfRule>
    <cfRule type="expression" dxfId="60" priority="59">
      <formula>AND(EM="X",$B26="u2")</formula>
    </cfRule>
    <cfRule type="expression" dxfId="59" priority="60">
      <formula>AND(EM&lt;&gt;"X",$B26="u2")</formula>
    </cfRule>
    <cfRule type="expression" dxfId="58" priority="61">
      <formula>AND(EM="X",OR($B26="u",$B26="o2"))</formula>
    </cfRule>
    <cfRule type="expression" dxfId="57" priority="62">
      <formula>AND(EM&lt;&gt;"X",OR($B26="u",$B26="o2"))</formula>
    </cfRule>
  </conditionalFormatting>
  <conditionalFormatting sqref="I26 D26">
    <cfRule type="expression" dxfId="56" priority="57">
      <formula>EM="X"</formula>
    </cfRule>
  </conditionalFormatting>
  <conditionalFormatting sqref="H26">
    <cfRule type="expression" dxfId="55" priority="52">
      <formula>EM="X"</formula>
    </cfRule>
    <cfRule type="expression" dxfId="54" priority="53">
      <formula>AND(EM="X",$B26="u2")</formula>
    </cfRule>
    <cfRule type="expression" dxfId="53" priority="54">
      <formula>AND(EM&lt;&gt;"X",$B26="u2")</formula>
    </cfRule>
    <cfRule type="expression" dxfId="52" priority="55">
      <formula>AND(EM="X",OR($B26="u",$B26="o2"))</formula>
    </cfRule>
    <cfRule type="expression" dxfId="51" priority="56">
      <formula>AND(EM&lt;&gt;"X",OR($B26="u",$B26="o2"))</formula>
    </cfRule>
  </conditionalFormatting>
  <conditionalFormatting sqref="D26 I26">
    <cfRule type="expression" dxfId="50" priority="51">
      <formula>EM="X"</formula>
    </cfRule>
  </conditionalFormatting>
  <conditionalFormatting sqref="J21">
    <cfRule type="expression" dxfId="49" priority="49" stopIfTrue="1">
      <formula>OR($B21="u",$B21="o2")</formula>
    </cfRule>
    <cfRule type="expression" dxfId="48" priority="50" stopIfTrue="1">
      <formula>$B21="u2"</formula>
    </cfRule>
  </conditionalFormatting>
  <conditionalFormatting sqref="H21">
    <cfRule type="expression" dxfId="47" priority="44">
      <formula>EM="X"</formula>
    </cfRule>
    <cfRule type="expression" dxfId="46" priority="45">
      <formula>AND(EM="X",$B21="u2")</formula>
    </cfRule>
    <cfRule type="expression" dxfId="45" priority="46">
      <formula>AND(EM&lt;&gt;"X",$B21="u2")</formula>
    </cfRule>
    <cfRule type="expression" dxfId="44" priority="47">
      <formula>AND(EM="X",OR($B21="u",$B21="o2"))</formula>
    </cfRule>
    <cfRule type="expression" dxfId="43" priority="48">
      <formula>AND(EM&lt;&gt;"X",OR($B21="u",$B21="o2"))</formula>
    </cfRule>
  </conditionalFormatting>
  <conditionalFormatting sqref="I21 D21">
    <cfRule type="expression" dxfId="42" priority="43">
      <formula>EM="X"</formula>
    </cfRule>
  </conditionalFormatting>
  <conditionalFormatting sqref="B21">
    <cfRule type="expression" dxfId="41" priority="42">
      <formula>EM="X"</formula>
    </cfRule>
  </conditionalFormatting>
  <conditionalFormatting sqref="J23">
    <cfRule type="expression" dxfId="40" priority="40" stopIfTrue="1">
      <formula>OR($B23="u",$B23="o2")</formula>
    </cfRule>
    <cfRule type="expression" dxfId="39" priority="41" stopIfTrue="1">
      <formula>$B23="u2"</formula>
    </cfRule>
  </conditionalFormatting>
  <conditionalFormatting sqref="H23">
    <cfRule type="expression" dxfId="38" priority="35">
      <formula>EM="X"</formula>
    </cfRule>
    <cfRule type="expression" dxfId="37" priority="36">
      <formula>AND(EM="X",$B23="u2")</formula>
    </cfRule>
    <cfRule type="expression" dxfId="36" priority="37">
      <formula>AND(EM&lt;&gt;"X",$B23="u2")</formula>
    </cfRule>
    <cfRule type="expression" dxfId="35" priority="38">
      <formula>AND(EM="X",OR($B23="u",$B23="o2"))</formula>
    </cfRule>
    <cfRule type="expression" dxfId="34" priority="39">
      <formula>AND(EM&lt;&gt;"X",OR($B23="u",$B23="o2"))</formula>
    </cfRule>
  </conditionalFormatting>
  <conditionalFormatting sqref="B23 D23 I23">
    <cfRule type="expression" dxfId="33" priority="34">
      <formula>EM="X"</formula>
    </cfRule>
  </conditionalFormatting>
  <conditionalFormatting sqref="H23">
    <cfRule type="expression" dxfId="32" priority="29">
      <formula>EM="X"</formula>
    </cfRule>
    <cfRule type="expression" dxfId="31" priority="30">
      <formula>AND(EM="X",$B23="u2")</formula>
    </cfRule>
    <cfRule type="expression" dxfId="30" priority="31">
      <formula>AND(EM&lt;&gt;"X",$B23="u2")</formula>
    </cfRule>
    <cfRule type="expression" dxfId="29" priority="32">
      <formula>AND(EM="X",OR($B23="u",$B23="o2"))</formula>
    </cfRule>
    <cfRule type="expression" dxfId="28" priority="33">
      <formula>AND(EM&lt;&gt;"X",OR($B23="u",$B23="o2"))</formula>
    </cfRule>
  </conditionalFormatting>
  <conditionalFormatting sqref="D23 I23">
    <cfRule type="expression" dxfId="27" priority="28">
      <formula>EM="X"</formula>
    </cfRule>
  </conditionalFormatting>
  <conditionalFormatting sqref="H23">
    <cfRule type="expression" dxfId="26" priority="23">
      <formula>EM="X"</formula>
    </cfRule>
    <cfRule type="expression" dxfId="25" priority="24">
      <formula>AND(EM="X",$B23="u2")</formula>
    </cfRule>
    <cfRule type="expression" dxfId="24" priority="25">
      <formula>AND(EM&lt;&gt;"X",$B23="u2")</formula>
    </cfRule>
    <cfRule type="expression" dxfId="23" priority="26">
      <formula>AND(EM="X",OR($B23="u",$B23="o2"))</formula>
    </cfRule>
    <cfRule type="expression" dxfId="22" priority="27">
      <formula>AND(EM&lt;&gt;"X",OR($B23="u",$B23="o2"))</formula>
    </cfRule>
  </conditionalFormatting>
  <conditionalFormatting sqref="I23 D23">
    <cfRule type="expression" dxfId="21" priority="22">
      <formula>EM="X"</formula>
    </cfRule>
  </conditionalFormatting>
  <conditionalFormatting sqref="H23">
    <cfRule type="expression" dxfId="20" priority="17">
      <formula>EM="X"</formula>
    </cfRule>
    <cfRule type="expression" dxfId="19" priority="18">
      <formula>AND(EM="X",$B23="u2")</formula>
    </cfRule>
    <cfRule type="expression" dxfId="18" priority="19">
      <formula>AND(EM&lt;&gt;"X",$B23="u2")</formula>
    </cfRule>
    <cfRule type="expression" dxfId="17" priority="20">
      <formula>AND(EM="X",OR($B23="u",$B23="o2"))</formula>
    </cfRule>
    <cfRule type="expression" dxfId="16" priority="21">
      <formula>AND(EM&lt;&gt;"X",OR($B23="u",$B23="o2"))</formula>
    </cfRule>
  </conditionalFormatting>
  <conditionalFormatting sqref="D23 I23">
    <cfRule type="expression" dxfId="15" priority="16">
      <formula>EM="X"</formula>
    </cfRule>
  </conditionalFormatting>
  <conditionalFormatting sqref="J25">
    <cfRule type="expression" dxfId="14" priority="14" stopIfTrue="1">
      <formula>OR($B25="u",$B25="o2")</formula>
    </cfRule>
    <cfRule type="expression" dxfId="13" priority="15" stopIfTrue="1">
      <formula>$B25="u2"</formula>
    </cfRule>
  </conditionalFormatting>
  <conditionalFormatting sqref="B25">
    <cfRule type="expression" dxfId="12" priority="13">
      <formula>EM="X"</formula>
    </cfRule>
  </conditionalFormatting>
  <conditionalFormatting sqref="H25">
    <cfRule type="expression" dxfId="11" priority="8">
      <formula>EM="X"</formula>
    </cfRule>
    <cfRule type="expression" dxfId="10" priority="9">
      <formula>AND(EM="X",$B25="u2")</formula>
    </cfRule>
    <cfRule type="expression" dxfId="9" priority="10">
      <formula>AND(EM&lt;&gt;"X",$B25="u2")</formula>
    </cfRule>
    <cfRule type="expression" dxfId="8" priority="11">
      <formula>AND(EM="X",OR($B25="u",$B25="o2"))</formula>
    </cfRule>
    <cfRule type="expression" dxfId="7" priority="12">
      <formula>AND(EM&lt;&gt;"X",OR($B25="u",$B25="o2"))</formula>
    </cfRule>
  </conditionalFormatting>
  <conditionalFormatting sqref="I25 D25">
    <cfRule type="expression" dxfId="6" priority="7">
      <formula>EM="X"</formula>
    </cfRule>
  </conditionalFormatting>
  <conditionalFormatting sqref="H25">
    <cfRule type="expression" dxfId="5" priority="2">
      <formula>EM="X"</formula>
    </cfRule>
    <cfRule type="expression" dxfId="4" priority="3">
      <formula>AND(EM="X",$B25="u2")</formula>
    </cfRule>
    <cfRule type="expression" dxfId="3" priority="4">
      <formula>AND(EM&lt;&gt;"X",$B25="u2")</formula>
    </cfRule>
    <cfRule type="expression" dxfId="2" priority="5">
      <formula>AND(EM="X",OR($B25="u",$B25="o2"))</formula>
    </cfRule>
    <cfRule type="expression" dxfId="1" priority="6">
      <formula>AND(EM&lt;&gt;"X",OR($B25="u",$B25="o2"))</formula>
    </cfRule>
  </conditionalFormatting>
  <conditionalFormatting sqref="D25 I25">
    <cfRule type="expression" dxfId="0" priority="1">
      <formula>EM="X"</formula>
    </cfRule>
  </conditionalFormatting>
  <dataValidations count="3">
    <dataValidation type="list" allowBlank="1" showInputMessage="1" showErrorMessage="1" errorTitle="Falsche Eingabe" error="Diese Zelle ist entweder leer oder enthält ein X." promptTitle="Falsche Eingabe" sqref="B6">
      <formula1>$S$5:$S$6</formula1>
    </dataValidation>
    <dataValidation type="list" allowBlank="1" showErrorMessage="1" sqref="I14:I37">
      <formula1>"kg,ltr,St."</formula1>
    </dataValidation>
    <dataValidation type="list" allowBlank="1" showInputMessage="1" showErrorMessage="1" sqref="B14:B37">
      <formula1>"o,u,o2,u2"</formula1>
    </dataValidation>
  </dataValidations>
  <pageMargins left="0.19" right="0.11" top="0.17" bottom="0.11" header="0.28000000000000003" footer="0.1"/>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Rezeptur</vt:lpstr>
      <vt:lpstr>EM</vt:lpstr>
      <vt:lpstr>Rezeptur!Print_Area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Rezeptur-Vorlage</dc:title>
  <dc:creator>Messemer</dc:creator>
  <cp:lastModifiedBy>Messemer</cp:lastModifiedBy>
  <cp:lastPrinted>2016-09-15T21:29:06Z</cp:lastPrinted>
  <dcterms:created xsi:type="dcterms:W3CDTF">2016-05-29T23:20:14Z</dcterms:created>
  <dcterms:modified xsi:type="dcterms:W3CDTF">2016-10-29T16:19:46Z</dcterms:modified>
</cp:coreProperties>
</file>