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C:\Users\Messemer\Documents\aktuelle Projekte\brotkruemel_de\Rezepturen für Website\8. Emmer-Leinsamen-Brot\"/>
    </mc:Choice>
  </mc:AlternateContent>
  <bookViews>
    <workbookView xWindow="2040" yWindow="0" windowWidth="24000" windowHeight="9510"/>
  </bookViews>
  <sheets>
    <sheet name="Rezeptur" sheetId="1" r:id="rId1"/>
  </sheets>
  <definedNames>
    <definedName name="EM">Rezeptur!$B$6</definedName>
    <definedName name="Print_Area" localSheetId="0">Rezeptur!$G$8:$M$42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 r="D18" i="1"/>
  <c r="D14" i="1"/>
  <c r="J41" i="1" l="1"/>
  <c r="H40" i="1"/>
  <c r="Y38" i="1"/>
  <c r="W38" i="1" s="1"/>
  <c r="U38" i="1" s="1"/>
  <c r="S38" i="1" s="1"/>
  <c r="Q38" i="1" s="1"/>
  <c r="X38" i="1"/>
  <c r="V38" i="1" s="1"/>
  <c r="T38" i="1" s="1"/>
  <c r="R38" i="1" s="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R40" i="1" l="1"/>
  <c r="S40" i="1"/>
  <c r="D40" i="1" s="1"/>
  <c r="J40" i="1" s="1"/>
  <c r="J14" i="1" l="1"/>
  <c r="J31" i="1"/>
  <c r="J30" i="1"/>
  <c r="J29" i="1"/>
  <c r="J37" i="1"/>
  <c r="J28" i="1"/>
  <c r="J24" i="1"/>
  <c r="J36" i="1"/>
  <c r="J21" i="1"/>
  <c r="J19" i="1"/>
  <c r="J22" i="1"/>
  <c r="J17" i="1"/>
  <c r="J27" i="1"/>
  <c r="J18" i="1"/>
  <c r="J25" i="1"/>
  <c r="J35" i="1"/>
  <c r="J26" i="1"/>
  <c r="J16" i="1"/>
  <c r="J32" i="1"/>
  <c r="J33" i="1"/>
  <c r="J15" i="1"/>
  <c r="J34" i="1"/>
  <c r="J20" i="1"/>
  <c r="J23" i="1"/>
</calcChain>
</file>

<file path=xl/sharedStrings.xml><?xml version="1.0" encoding="utf-8"?>
<sst xmlns="http://schemas.openxmlformats.org/spreadsheetml/2006/main" count="66" uniqueCount="34">
  <si>
    <t xml:space="preserve"> </t>
  </si>
  <si>
    <t>Eingabemodus (X im Feld eintragen, vor dem Ausdruck rausnehmen)</t>
  </si>
  <si>
    <t>X</t>
  </si>
  <si>
    <t>Vorprodukt-
Steuerung</t>
  </si>
  <si>
    <t>Menge</t>
  </si>
  <si>
    <r>
      <t xml:space="preserve">Funktionsweise der Tabelle </t>
    </r>
    <r>
      <rPr>
        <sz val="11"/>
        <color rgb="FF993300"/>
        <rFont val="Lato"/>
        <family val="2"/>
      </rPr>
      <t>(bitte zumindest 1x lesen)</t>
    </r>
  </si>
  <si>
    <t xml:space="preserve">Die Tabelle dient dazu Rezepturen bequem und auf benötigte Mengen umrechnen zu können.
Um zu sehen welche Felder ausgefüllt werden, schreiben Sie in die Zelle B6 (Eingabemodus) ein "x". Sodann werden alle Eingabefelder gelb markiert. Vor dem Ausdruck nimmt man das "X" wieder raus, so dass der Ausdruck einen komplett weißen Hintergrund hat.
- In Spalte D werden die Mengen der einzelnen Rostoffe eingetragen
- Spalte H enthält die Bezeichnungen der einzelnen Rohstoffe
- In Spalte I können Sie eine Einheit auswählen. Bedenken Sie, dass Sie Rezepturen, in denen auch die Einheit "Stück" vorkommt, nicht auf ein bestimmtes Gewicht gerechnet werden können.
- Spalte B bietet die Möglichkeit die Zutaten zu verschachteln. Der Buchstabe "o" steht für einen Oberbegriff (z.B. Sauerteig), "u" für die Unterzutat erster Ebene (z.B. Roggenmehl, Wasser, Anstellgut). Wollen Sie noch weiter verschachteln, verwenden Sie "o2" und "u2".
- Im großen Feld können Sie die Informationen zur Herstellungsweise hinterlegen. Zeilenumbrüche machen Sie dort mit "Alt" + "Return".
</t>
  </si>
  <si>
    <t>Multiplikator (wie oft soll die Rezeptur hergestellt werden)
z.B. "2,0  x" Grundrezeptur oder "4,0 x" Brote á 570 g</t>
  </si>
  <si>
    <t>Multiplikationsbasis (soll die Grundrezeptur oder eine bestimmte Rezepturmenge (z.B. 570g) zum Berechnen genutzt werden)</t>
  </si>
  <si>
    <t>Emmer-Leinsamen-Brot</t>
  </si>
  <si>
    <t>o</t>
  </si>
  <si>
    <t>u</t>
  </si>
  <si>
    <t>kg</t>
  </si>
  <si>
    <t>Wasser kochend</t>
  </si>
  <si>
    <t>Salz</t>
  </si>
  <si>
    <t>Wasser</t>
  </si>
  <si>
    <t>Wasser kalt</t>
  </si>
  <si>
    <t>Emmervollkornmehl</t>
  </si>
  <si>
    <t>Malzextraktmehl</t>
  </si>
  <si>
    <t>Pflanzenöl</t>
  </si>
  <si>
    <t/>
  </si>
  <si>
    <t>Fermentteig TA200</t>
  </si>
  <si>
    <t>Wasser ca. 40°C</t>
  </si>
  <si>
    <t>Brühstück TA300</t>
  </si>
  <si>
    <t>Quellstück TA275</t>
  </si>
  <si>
    <r>
      <t xml:space="preserve">Dinkelvollkornmehl </t>
    </r>
    <r>
      <rPr>
        <b/>
        <sz val="12"/>
        <rFont val="Lato"/>
      </rPr>
      <t>od. Dinkelmehl Type 1050</t>
    </r>
  </si>
  <si>
    <t>Emmerschrot od. -flocken</t>
  </si>
  <si>
    <t>Emmerschrot od. -vollkornmehl</t>
  </si>
  <si>
    <t>Anstellgut Dinkel od. Weizen TA200*</t>
  </si>
  <si>
    <t>Universal-Back od. Dinkelkraft</t>
  </si>
  <si>
    <r>
      <t>Hefe</t>
    </r>
    <r>
      <rPr>
        <b/>
        <sz val="12"/>
        <rFont val="Lato"/>
      </rPr>
      <t xml:space="preserve"> (je nach Triebkraft Fermentteig)</t>
    </r>
  </si>
  <si>
    <t xml:space="preserve">Leinsamen geschrotet </t>
  </si>
  <si>
    <r>
      <rPr>
        <b/>
        <sz val="11"/>
        <color theme="1"/>
        <rFont val="Lato"/>
      </rPr>
      <t>Fermentteig:</t>
    </r>
    <r>
      <rPr>
        <sz val="11"/>
        <color theme="1"/>
        <rFont val="Lato"/>
      </rPr>
      <t xml:space="preserve"> Zutaten gut verrühren, abgedeckt 2,5 - 3 Std. bei ca. 28-30C° reifen lassen. Nach der warmen Reifezeit, wenn der Ansatz gut aufgegangen ist, wird er für mind. 6-30 Std.in den Kühlschrank (5-7°) gestellt.  Die Kühlzeit kann auf bis zu 48 Std. verlängert werden.    
* Madre-Anstellgut TA150 ist auch möglich, dann entsprechend mehr Wasser  zugeben.
</t>
    </r>
    <r>
      <rPr>
        <b/>
        <sz val="11"/>
        <color theme="1"/>
        <rFont val="Lato"/>
      </rPr>
      <t>Brühstück:</t>
    </r>
    <r>
      <rPr>
        <sz val="11"/>
        <color theme="1"/>
        <rFont val="Lato"/>
      </rPr>
      <t xml:space="preserve">  ca. 3-4 Std. quellen lassen oder bereits am Tag vorher herstellen, dann kühl lagern.
</t>
    </r>
    <r>
      <rPr>
        <b/>
        <sz val="11"/>
        <color theme="1"/>
        <rFont val="Lato"/>
      </rPr>
      <t>Quellstück:</t>
    </r>
    <r>
      <rPr>
        <sz val="11"/>
        <color theme="1"/>
        <rFont val="Lato"/>
      </rPr>
      <t xml:space="preserve"> mind. 3 Std. quellen lassen, besser über Nacht, dann kühl lagern.
</t>
    </r>
    <r>
      <rPr>
        <b/>
        <sz val="11"/>
        <color theme="1"/>
        <rFont val="Lato"/>
      </rPr>
      <t>Hauptteig:</t>
    </r>
    <r>
      <rPr>
        <sz val="11"/>
        <color theme="1"/>
        <rFont val="Lato"/>
      </rPr>
      <t xml:space="preserve"> Alle Zutaten vermischen und verkneten.  
</t>
    </r>
    <r>
      <rPr>
        <b/>
        <sz val="11"/>
        <color theme="1"/>
        <rFont val="Lato"/>
      </rPr>
      <t>Knetzeit:</t>
    </r>
    <r>
      <rPr>
        <sz val="11"/>
        <color theme="1"/>
        <rFont val="Lato"/>
      </rPr>
      <t xml:space="preserve"> 4 Min. langsam, dann 10 Min. Quellruhe, danach erneut 4 Min.langsam kneten.
</t>
    </r>
    <r>
      <rPr>
        <b/>
        <sz val="11"/>
        <color theme="1"/>
        <rFont val="Lato"/>
      </rPr>
      <t>Teigtemperatur:</t>
    </r>
    <r>
      <rPr>
        <sz val="11"/>
        <color theme="1"/>
        <rFont val="Lato"/>
      </rPr>
      <t xml:space="preserve"> ca. 24°C - max. 26°C
</t>
    </r>
    <r>
      <rPr>
        <b/>
        <sz val="11"/>
        <color theme="1"/>
        <rFont val="Lato"/>
      </rPr>
      <t>Teigruhe:</t>
    </r>
    <r>
      <rPr>
        <sz val="11"/>
        <color theme="1"/>
        <rFont val="Lato"/>
      </rPr>
      <t xml:space="preserve"> ca. 60 Min. – während Zeit 2x aufziehen/falten.
</t>
    </r>
    <r>
      <rPr>
        <b/>
        <sz val="11"/>
        <color theme="1"/>
        <rFont val="Lato"/>
      </rPr>
      <t>Aufarbeiten:</t>
    </r>
    <r>
      <rPr>
        <sz val="11"/>
        <color theme="1"/>
        <rFont val="Lato"/>
      </rPr>
      <t xml:space="preserve"> Den Teig auf leicht bemehlte Unterlage geben, in 3 gleich schwere Stücke teilen, rundwirken und länglich ausformen. Mit dem </t>
    </r>
    <r>
      <rPr>
        <u/>
        <sz val="11"/>
        <color theme="1"/>
        <rFont val="Lato"/>
      </rPr>
      <t>Schluss nach unten</t>
    </r>
    <r>
      <rPr>
        <sz val="11"/>
        <color theme="1"/>
        <rFont val="Lato"/>
      </rPr>
      <t xml:space="preserve"> in eine gefettet Backform (ca. 2/3 voll) legen. Teigoberfläche befeuchten.
</t>
    </r>
    <r>
      <rPr>
        <b/>
        <sz val="11"/>
        <color theme="1"/>
        <rFont val="Lato"/>
      </rPr>
      <t>Stückgare:</t>
    </r>
    <r>
      <rPr>
        <sz val="11"/>
        <color theme="1"/>
        <rFont val="Lato"/>
      </rPr>
      <t xml:space="preserve"> ca. 60-80 Min. - bei ca. ¾ Gare evtl. die Teigoberfläche befeuchten und stippen (mit Stipprolle oder einem Holzstäbchen mehrmals einstechen). Bei knapp voller Gare mit Schwaden anbacken. 
</t>
    </r>
    <r>
      <rPr>
        <b/>
        <sz val="11"/>
        <color theme="1"/>
        <rFont val="Lato"/>
      </rPr>
      <t xml:space="preserve">Backen: </t>
    </r>
    <r>
      <rPr>
        <sz val="11"/>
        <color theme="1"/>
        <rFont val="Lato"/>
      </rPr>
      <t xml:space="preserve">Ofen mit Backblech  vorheizen auf 240°, Backform auf heißes Blech stellen und  ca. 15 Min. bei voller Temperatur anbacken, fallend auf ca. 190- 200° ausbacken. Nach ca. 10-15 Min. Schwaden ablassen (Ofentür kurz öffnen). 
</t>
    </r>
    <r>
      <rPr>
        <b/>
        <sz val="11"/>
        <color theme="1"/>
        <rFont val="Lato"/>
      </rPr>
      <t xml:space="preserve">Backzeit gesamt: </t>
    </r>
    <r>
      <rPr>
        <sz val="11"/>
        <color theme="1"/>
        <rFont val="Lato"/>
      </rPr>
      <t xml:space="preserve">ca. 45 Min. – anschließend Brot aus der Form nehmen und noch ca. 10 Min. im ausgeschalten Ofen lassen, danach auf einem Rost auskühlen lassen. 
</t>
    </r>
  </si>
  <si>
    <t xml:space="preserve">mit Emmer-Fermentteig - Grundrezeptur ergibt drei Brote zu ca. 600 g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</si>
</sst>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 x&quot;"/>
    <numFmt numFmtId="165" formatCode="0.000&quot; kg&quot;"/>
    <numFmt numFmtId="166" formatCode="0.000"/>
    <numFmt numFmtId="167" formatCode="0.000&quot; kg &quot;"/>
    <numFmt numFmtId="168" formatCode="d/m/yyyy\ \ \ h:mm;@"/>
    <numFmt numFmtId="169" formatCode="0.0000"/>
  </numFmts>
  <fonts count="27" x14ac:knownFonts="1">
    <font>
      <sz val="11"/>
      <color theme="1"/>
      <name val="Calibri"/>
      <family val="2"/>
      <scheme val="minor"/>
    </font>
    <font>
      <sz val="11"/>
      <color theme="1"/>
      <name val="Lato"/>
      <family val="2"/>
    </font>
    <font>
      <sz val="26"/>
      <color rgb="FF993300"/>
      <name val="Lato"/>
      <family val="2"/>
    </font>
    <font>
      <b/>
      <sz val="18"/>
      <name val="Lato"/>
      <family val="2"/>
    </font>
    <font>
      <sz val="10"/>
      <color rgb="FF993300"/>
      <name val="Lato"/>
      <family val="2"/>
    </font>
    <font>
      <sz val="14"/>
      <name val="Lato"/>
      <family val="2"/>
    </font>
    <font>
      <b/>
      <sz val="16"/>
      <name val="Lato"/>
      <family val="2"/>
    </font>
    <font>
      <sz val="10"/>
      <name val="Lato"/>
      <family val="2"/>
    </font>
    <font>
      <b/>
      <sz val="18"/>
      <color rgb="FF993300"/>
      <name val="Lato"/>
      <family val="2"/>
    </font>
    <font>
      <sz val="11"/>
      <name val="Lato"/>
      <family val="2"/>
    </font>
    <font>
      <b/>
      <sz val="18"/>
      <color theme="1"/>
      <name val="Lato"/>
      <family val="2"/>
    </font>
    <font>
      <b/>
      <sz val="22"/>
      <color theme="5" tint="-0.499984740745262"/>
      <name val="Lato"/>
      <family val="2"/>
    </font>
    <font>
      <sz val="9"/>
      <color theme="1"/>
      <name val="Lato"/>
      <family val="2"/>
    </font>
    <font>
      <sz val="12"/>
      <color theme="1"/>
      <name val="Lato"/>
      <family val="2"/>
    </font>
    <font>
      <b/>
      <sz val="14"/>
      <name val="Lato"/>
      <family val="2"/>
    </font>
    <font>
      <b/>
      <sz val="10"/>
      <color indexed="42"/>
      <name val="Lato"/>
      <family val="2"/>
    </font>
    <font>
      <b/>
      <sz val="11"/>
      <name val="Lato"/>
      <family val="2"/>
    </font>
    <font>
      <b/>
      <sz val="10"/>
      <name val="Lato"/>
      <family val="2"/>
    </font>
    <font>
      <sz val="11"/>
      <color rgb="FF993300"/>
      <name val="Lato"/>
      <family val="2"/>
    </font>
    <font>
      <b/>
      <sz val="12"/>
      <name val="Lato"/>
      <family val="2"/>
    </font>
    <font>
      <sz val="16"/>
      <color rgb="FF993300"/>
      <name val="Lato"/>
      <family val="2"/>
    </font>
    <font>
      <u/>
      <sz val="11"/>
      <color theme="10"/>
      <name val="Calibri"/>
      <family val="2"/>
      <scheme val="minor"/>
    </font>
    <font>
      <u/>
      <sz val="14"/>
      <color rgb="FF993300"/>
      <name val="Calibri"/>
      <family val="2"/>
      <scheme val="minor"/>
    </font>
    <font>
      <b/>
      <sz val="12"/>
      <name val="Lato"/>
    </font>
    <font>
      <b/>
      <sz val="11"/>
      <color theme="1"/>
      <name val="Lato"/>
    </font>
    <font>
      <sz val="11"/>
      <color theme="1"/>
      <name val="Lato"/>
    </font>
    <font>
      <u/>
      <sz val="11"/>
      <color theme="1"/>
      <name val="Lato"/>
    </font>
  </fonts>
  <fills count="7">
    <fill>
      <patternFill patternType="none"/>
    </fill>
    <fill>
      <patternFill patternType="gray125"/>
    </fill>
    <fill>
      <patternFill patternType="solid">
        <fgColor indexed="4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indexed="9"/>
        <bgColor indexed="64"/>
      </patternFill>
    </fill>
  </fills>
  <borders count="22">
    <border>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8"/>
      </right>
      <top style="thin">
        <color indexed="8"/>
      </top>
      <bottom style="thin">
        <color indexed="8"/>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68">
    <xf numFmtId="0" fontId="0" fillId="0" borderId="0" xfId="0"/>
    <xf numFmtId="0" fontId="1" fillId="0" borderId="0" xfId="0" applyFont="1" applyFill="1"/>
    <xf numFmtId="0" fontId="5" fillId="0" borderId="0" xfId="0" applyFont="1" applyFill="1" applyBorder="1" applyAlignment="1">
      <alignment vertical="top" wrapText="1"/>
    </xf>
    <xf numFmtId="0" fontId="8" fillId="3" borderId="4" xfId="0" applyFont="1" applyFill="1" applyBorder="1" applyAlignment="1" applyProtection="1">
      <alignment horizontal="center" vertical="center" shrinkToFit="1"/>
      <protection locked="0"/>
    </xf>
    <xf numFmtId="0" fontId="1" fillId="4" borderId="0" xfId="0" applyFont="1" applyFill="1"/>
    <xf numFmtId="0" fontId="1" fillId="5" borderId="0" xfId="0" applyFont="1" applyFill="1"/>
    <xf numFmtId="0" fontId="1" fillId="5" borderId="0" xfId="0" applyFont="1" applyFill="1" applyBorder="1"/>
    <xf numFmtId="0" fontId="10" fillId="5" borderId="0" xfId="0" applyFont="1" applyFill="1" applyAlignment="1">
      <alignment vertical="center"/>
    </xf>
    <xf numFmtId="0" fontId="1" fillId="4" borderId="0" xfId="0" applyFont="1" applyFill="1" applyBorder="1"/>
    <xf numFmtId="0" fontId="13" fillId="5" borderId="0" xfId="0" applyFont="1" applyFill="1" applyAlignment="1">
      <alignment vertical="center"/>
    </xf>
    <xf numFmtId="0" fontId="1" fillId="5" borderId="11" xfId="0" applyFont="1" applyFill="1" applyBorder="1"/>
    <xf numFmtId="0" fontId="1" fillId="5" borderId="12" xfId="0" applyFont="1" applyFill="1" applyBorder="1"/>
    <xf numFmtId="0" fontId="7" fillId="0" borderId="13" xfId="0" applyFont="1" applyFill="1" applyBorder="1" applyAlignment="1" applyProtection="1">
      <alignment horizontal="center" vertical="center"/>
      <protection locked="0"/>
    </xf>
    <xf numFmtId="166" fontId="9" fillId="6" borderId="14" xfId="0" applyNumberFormat="1" applyFont="1" applyFill="1" applyBorder="1" applyAlignment="1" applyProtection="1">
      <alignment vertical="center"/>
      <protection locked="0"/>
    </xf>
    <xf numFmtId="0" fontId="1" fillId="4" borderId="0" xfId="0" applyFont="1" applyFill="1" applyBorder="1" applyAlignment="1">
      <alignment vertical="center"/>
    </xf>
    <xf numFmtId="0" fontId="1" fillId="5" borderId="0" xfId="0" applyFont="1" applyFill="1" applyAlignment="1">
      <alignment vertical="center"/>
    </xf>
    <xf numFmtId="165" fontId="14" fillId="5" borderId="14" xfId="0" applyNumberFormat="1" applyFont="1" applyFill="1" applyBorder="1" applyAlignment="1" applyProtection="1">
      <alignment horizontal="left" vertical="center"/>
      <protection locked="0"/>
    </xf>
    <xf numFmtId="165" fontId="9" fillId="5" borderId="15" xfId="0" applyNumberFormat="1" applyFont="1" applyFill="1" applyBorder="1" applyAlignment="1" applyProtection="1">
      <alignment horizontal="center" vertical="center"/>
      <protection locked="0"/>
    </xf>
    <xf numFmtId="166" fontId="14" fillId="5" borderId="13" xfId="0" applyNumberFormat="1" applyFont="1" applyFill="1" applyBorder="1" applyAlignment="1" applyProtection="1">
      <alignment horizontal="right" vertical="center"/>
    </xf>
    <xf numFmtId="0" fontId="1" fillId="5" borderId="0" xfId="0" applyFont="1" applyFill="1" applyBorder="1" applyAlignment="1">
      <alignment vertical="center"/>
    </xf>
    <xf numFmtId="0" fontId="1" fillId="0" borderId="13" xfId="0" applyFont="1" applyFill="1" applyBorder="1" applyAlignment="1" applyProtection="1">
      <alignment horizontal="center" vertical="center"/>
      <protection locked="0"/>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165" fontId="9" fillId="5" borderId="19" xfId="0" applyNumberFormat="1" applyFont="1" applyFill="1" applyBorder="1" applyAlignment="1">
      <alignment horizontal="left" vertical="top" wrapText="1"/>
    </xf>
    <xf numFmtId="167" fontId="16" fillId="5" borderId="19" xfId="0" applyNumberFormat="1" applyFont="1" applyFill="1" applyBorder="1" applyAlignment="1">
      <alignment horizontal="right" vertical="top" wrapText="1"/>
    </xf>
    <xf numFmtId="167" fontId="9" fillId="5" borderId="19" xfId="0" applyNumberFormat="1" applyFont="1" applyFill="1" applyBorder="1" applyAlignment="1">
      <alignment horizontal="right" vertical="top" wrapText="1"/>
    </xf>
    <xf numFmtId="168" fontId="17" fillId="5" borderId="0" xfId="0" applyNumberFormat="1" applyFont="1" applyFill="1" applyAlignment="1">
      <alignment horizontal="left" wrapText="1" indent="1"/>
    </xf>
    <xf numFmtId="167" fontId="16" fillId="5" borderId="20" xfId="0" applyNumberFormat="1" applyFont="1" applyFill="1" applyBorder="1" applyAlignment="1">
      <alignment horizontal="right" wrapText="1"/>
    </xf>
    <xf numFmtId="166" fontId="14" fillId="5" borderId="21" xfId="0" applyNumberFormat="1" applyFont="1" applyFill="1" applyBorder="1" applyAlignment="1">
      <alignment horizontal="right" vertical="center" wrapText="1"/>
    </xf>
    <xf numFmtId="165" fontId="9" fillId="5" borderId="0" xfId="0" applyNumberFormat="1" applyFont="1" applyFill="1" applyAlignment="1">
      <alignment horizontal="left" vertical="top" wrapText="1"/>
    </xf>
    <xf numFmtId="167" fontId="16" fillId="5" borderId="0" xfId="0" applyNumberFormat="1" applyFont="1" applyFill="1" applyAlignment="1">
      <alignment horizontal="right" vertical="top" wrapText="1"/>
    </xf>
    <xf numFmtId="169" fontId="9" fillId="5" borderId="0" xfId="0" applyNumberFormat="1" applyFont="1" applyFill="1" applyAlignment="1">
      <alignment horizontal="right" vertical="top" wrapText="1"/>
    </xf>
    <xf numFmtId="165" fontId="7" fillId="5" borderId="0" xfId="0" applyNumberFormat="1" applyFont="1" applyFill="1" applyAlignment="1">
      <alignment horizontal="left" vertical="top" wrapText="1"/>
    </xf>
    <xf numFmtId="167" fontId="9" fillId="5" borderId="0" xfId="0" applyNumberFormat="1" applyFont="1" applyFill="1" applyAlignment="1">
      <alignment horizontal="right" vertical="top" wrapText="1"/>
    </xf>
    <xf numFmtId="0" fontId="19" fillId="5" borderId="0" xfId="0" applyFont="1" applyFill="1"/>
    <xf numFmtId="0" fontId="19" fillId="5" borderId="0" xfId="0" applyFont="1" applyFill="1" applyAlignment="1">
      <alignment vertical="top"/>
    </xf>
    <xf numFmtId="0" fontId="20" fillId="5" borderId="0" xfId="0" applyFont="1" applyFill="1"/>
    <xf numFmtId="0" fontId="15" fillId="5" borderId="0" xfId="0" applyFont="1" applyFill="1" applyBorder="1" applyAlignment="1">
      <alignment horizontal="center" vertical="center"/>
    </xf>
    <xf numFmtId="0" fontId="1" fillId="5" borderId="12" xfId="0" applyFont="1" applyFill="1" applyBorder="1" applyAlignment="1">
      <alignment horizontal="center" vertical="center" wrapText="1"/>
    </xf>
    <xf numFmtId="0" fontId="17" fillId="5" borderId="0" xfId="0" applyFont="1" applyFill="1" applyBorder="1" applyAlignment="1">
      <alignment horizontal="center"/>
    </xf>
    <xf numFmtId="166" fontId="4" fillId="5" borderId="0" xfId="0" applyNumberFormat="1" applyFont="1" applyFill="1" applyAlignment="1">
      <alignment horizontal="right" wrapText="1"/>
    </xf>
    <xf numFmtId="0" fontId="4" fillId="5" borderId="0" xfId="0" applyFont="1" applyFill="1" applyBorder="1" applyAlignment="1">
      <alignment horizontal="left" wrapText="1" indent="1"/>
    </xf>
    <xf numFmtId="0" fontId="0" fillId="5" borderId="0" xfId="0" applyFill="1"/>
    <xf numFmtId="0" fontId="7" fillId="5" borderId="0" xfId="0" applyFont="1" applyFill="1" applyAlignment="1">
      <alignment vertical="center"/>
    </xf>
    <xf numFmtId="0" fontId="1" fillId="5" borderId="0" xfId="0" applyFont="1" applyFill="1" applyAlignment="1">
      <alignment horizontal="left" vertical="top" indent="2"/>
    </xf>
    <xf numFmtId="0" fontId="1" fillId="5" borderId="0" xfId="0" applyFont="1" applyFill="1" applyAlignment="1">
      <alignment vertical="top"/>
    </xf>
    <xf numFmtId="0" fontId="25" fillId="5" borderId="16" xfId="0" applyFont="1" applyFill="1" applyBorder="1" applyAlignment="1" applyProtection="1">
      <alignment horizontal="left" vertical="top" wrapText="1"/>
      <protection locked="0"/>
    </xf>
    <xf numFmtId="0" fontId="13" fillId="5" borderId="17" xfId="0" applyFont="1" applyFill="1" applyBorder="1" applyAlignment="1" applyProtection="1">
      <alignment horizontal="left" vertical="top"/>
      <protection locked="0"/>
    </xf>
    <xf numFmtId="0" fontId="13" fillId="5" borderId="18" xfId="0" applyFont="1" applyFill="1" applyBorder="1" applyAlignment="1" applyProtection="1">
      <alignment horizontal="left" vertical="top"/>
      <protection locked="0"/>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22" fillId="5" borderId="0" xfId="1" applyFont="1" applyFill="1" applyAlignment="1">
      <alignment horizontal="left"/>
    </xf>
    <xf numFmtId="0" fontId="2" fillId="0" borderId="0" xfId="0" applyFont="1" applyFill="1" applyAlignment="1">
      <alignment horizontal="center" vertical="center" wrapText="1"/>
    </xf>
    <xf numFmtId="16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5" fontId="6" fillId="2" borderId="1" xfId="0" applyNumberFormat="1" applyFont="1" applyFill="1" applyBorder="1" applyAlignment="1" applyProtection="1">
      <alignment horizontal="center" vertical="center"/>
      <protection locked="0"/>
    </xf>
    <xf numFmtId="165" fontId="6" fillId="2" borderId="2" xfId="0" applyNumberFormat="1"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center" vertical="center"/>
      <protection locked="0"/>
    </xf>
    <xf numFmtId="0" fontId="1" fillId="5" borderId="0" xfId="0" applyFont="1" applyFill="1" applyAlignment="1">
      <alignment horizontal="center"/>
    </xf>
    <xf numFmtId="0" fontId="11" fillId="5" borderId="5" xfId="0" applyFont="1" applyFill="1" applyBorder="1" applyAlignment="1" applyProtection="1">
      <alignment horizontal="center" vertical="center" shrinkToFit="1"/>
      <protection locked="0"/>
    </xf>
    <xf numFmtId="0" fontId="11" fillId="5" borderId="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2" fillId="5" borderId="0" xfId="0" applyFont="1" applyFill="1" applyBorder="1" applyAlignment="1">
      <alignment horizontal="center" vertical="center" wrapText="1"/>
    </xf>
    <xf numFmtId="0" fontId="13" fillId="5" borderId="8"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cellXfs>
  <cellStyles count="2">
    <cellStyle name="Link" xfId="1" builtinId="8"/>
    <cellStyle name="Standard" xfId="0" builtinId="0"/>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http://www.brotkruemel.com"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52919</xdr:rowOff>
    </xdr:from>
    <xdr:to>
      <xdr:col>7</xdr:col>
      <xdr:colOff>3248025</xdr:colOff>
      <xdr:row>4</xdr:row>
      <xdr:rowOff>101601</xdr:rowOff>
    </xdr:to>
    <xdr:pic>
      <xdr:nvPicPr>
        <xdr:cNvPr id="2" name="Grafik 1"/>
        <xdr:cNvPicPr>
          <a:picLocks noChangeAspect="1"/>
        </xdr:cNvPicPr>
      </xdr:nvPicPr>
      <xdr:blipFill>
        <a:blip xmlns:r="http://schemas.openxmlformats.org/officeDocument/2006/relationships" r:embed="rId1"/>
        <a:stretch>
          <a:fillRect/>
        </a:stretch>
      </xdr:blipFill>
      <xdr:spPr>
        <a:xfrm>
          <a:off x="136525" y="129119"/>
          <a:ext cx="5283200" cy="620182"/>
        </a:xfrm>
        <a:prstGeom prst="rect">
          <a:avLst/>
        </a:prstGeom>
      </xdr:spPr>
    </xdr:pic>
    <xdr:clientData/>
  </xdr:twoCellAnchor>
  <xdr:twoCellAnchor editAs="oneCell">
    <xdr:from>
      <xdr:col>7</xdr:col>
      <xdr:colOff>661458</xdr:colOff>
      <xdr:row>8</xdr:row>
      <xdr:rowOff>23912</xdr:rowOff>
    </xdr:from>
    <xdr:to>
      <xdr:col>7</xdr:col>
      <xdr:colOff>2990850</xdr:colOff>
      <xdr:row>11</xdr:row>
      <xdr:rowOff>32489</xdr:rowOff>
    </xdr:to>
    <xdr:pic>
      <xdr:nvPicPr>
        <xdr:cNvPr id="3" name="Grafik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40302" y="1583631"/>
          <a:ext cx="2329392" cy="675327"/>
        </a:xfrm>
        <a:prstGeom prst="rect">
          <a:avLst/>
        </a:prstGeom>
      </xdr:spPr>
    </xdr:pic>
    <xdr:clientData/>
  </xdr:twoCellAnchor>
  <xdr:twoCellAnchor editAs="oneCell">
    <xdr:from>
      <xdr:col>11</xdr:col>
      <xdr:colOff>1682750</xdr:colOff>
      <xdr:row>38</xdr:row>
      <xdr:rowOff>31750</xdr:rowOff>
    </xdr:from>
    <xdr:to>
      <xdr:col>12</xdr:col>
      <xdr:colOff>57226</xdr:colOff>
      <xdr:row>41</xdr:row>
      <xdr:rowOff>41275</xdr:rowOff>
    </xdr:to>
    <xdr:pic>
      <xdr:nvPicPr>
        <xdr:cNvPr id="4" name="Grafik 3">
          <a:hlinkClick xmlns:r="http://schemas.openxmlformats.org/officeDocument/2006/relationships" r:id="rId2"/>
        </xdr:cNvPr>
        <xdr:cNvPicPr>
          <a:picLocks noChangeAspect="1"/>
        </xdr:cNvPicPr>
      </xdr:nvPicPr>
      <xdr:blipFill>
        <a:blip xmlns:r="http://schemas.openxmlformats.org/officeDocument/2006/relationships" r:embed="rId4"/>
        <a:stretch>
          <a:fillRect/>
        </a:stretch>
      </xdr:blipFill>
      <xdr:spPr>
        <a:xfrm>
          <a:off x="8883650" y="8366125"/>
          <a:ext cx="2479751" cy="31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249977111117893"/>
    <pageSetUpPr fitToPage="1"/>
  </sheetPr>
  <dimension ref="A1:Y50"/>
  <sheetViews>
    <sheetView tabSelected="1" zoomScale="80" zoomScaleNormal="80" workbookViewId="0">
      <selection activeCell="I5" sqref="I5:K5"/>
    </sheetView>
  </sheetViews>
  <sheetFormatPr baseColWidth="10" defaultColWidth="0" defaultRowHeight="15" zeroHeight="1" x14ac:dyDescent="0.25"/>
  <cols>
    <col min="1" max="1" width="1.5703125" style="1" customWidth="1"/>
    <col min="2" max="2" width="11.42578125" style="1" customWidth="1"/>
    <col min="3" max="3" width="3.140625" style="1" customWidth="1"/>
    <col min="4" max="4" width="9.7109375" style="1" customWidth="1"/>
    <col min="5" max="5" width="3.85546875" style="1" customWidth="1"/>
    <col min="6" max="6" width="0.85546875" style="1" customWidth="1"/>
    <col min="7" max="7" width="2" style="1" customWidth="1"/>
    <col min="8" max="8" width="55.42578125" style="1" customWidth="1"/>
    <col min="9" max="9" width="4.85546875" style="1" customWidth="1"/>
    <col min="10" max="10" width="13.28515625" style="1" customWidth="1"/>
    <col min="11" max="11" width="5.28515625" style="1" customWidth="1"/>
    <col min="12" max="12" width="61.5703125" style="1" customWidth="1"/>
    <col min="13" max="13" width="1.7109375" style="1" customWidth="1"/>
    <col min="14" max="14" width="0.85546875" style="1" customWidth="1"/>
    <col min="15" max="15" width="8.140625" style="5" customWidth="1"/>
    <col min="16" max="17" width="11.42578125" style="5" hidden="1" customWidth="1"/>
    <col min="18" max="23" width="0" style="5" hidden="1" customWidth="1"/>
    <col min="24" max="25" width="0" style="42" hidden="1" customWidth="1"/>
    <col min="26" max="16384" width="11.42578125" style="42" hidden="1"/>
  </cols>
  <sheetData>
    <row r="1" spans="1:25" s="1" customFormat="1" ht="6" customHeight="1" x14ac:dyDescent="0.2">
      <c r="A1" s="5"/>
      <c r="B1" s="5"/>
      <c r="C1" s="5"/>
      <c r="D1" s="5"/>
      <c r="E1" s="5"/>
      <c r="F1" s="5"/>
      <c r="G1" s="5"/>
      <c r="H1" s="5"/>
      <c r="I1" s="5"/>
      <c r="J1" s="5"/>
      <c r="K1" s="5"/>
      <c r="L1" s="5"/>
      <c r="M1" s="5"/>
      <c r="N1" s="5"/>
      <c r="O1" s="5"/>
    </row>
    <row r="2" spans="1:25" s="1" customFormat="1" ht="8.25" customHeight="1" thickBot="1" x14ac:dyDescent="0.25">
      <c r="A2" s="5"/>
      <c r="B2" s="5"/>
      <c r="C2" s="5"/>
      <c r="D2" s="5"/>
      <c r="E2" s="5"/>
      <c r="F2" s="5"/>
      <c r="G2" s="5"/>
      <c r="H2" s="5"/>
      <c r="I2" s="5"/>
      <c r="J2" s="5"/>
      <c r="K2" s="5"/>
      <c r="L2" s="5"/>
      <c r="M2" s="5"/>
      <c r="N2" s="5"/>
      <c r="O2" s="5"/>
    </row>
    <row r="3" spans="1:25" s="1" customFormat="1" ht="31.5" customHeight="1" thickBot="1" x14ac:dyDescent="0.25">
      <c r="A3" s="5"/>
      <c r="B3" s="53"/>
      <c r="C3" s="53"/>
      <c r="D3" s="53"/>
      <c r="E3" s="53"/>
      <c r="F3" s="53"/>
      <c r="G3" s="53"/>
      <c r="H3" s="53"/>
      <c r="I3" s="54">
        <v>1</v>
      </c>
      <c r="J3" s="55"/>
      <c r="K3" s="56"/>
      <c r="L3" s="41" t="s">
        <v>7</v>
      </c>
      <c r="M3" s="5"/>
      <c r="N3" s="5"/>
      <c r="O3" s="5"/>
    </row>
    <row r="4" spans="1:25" s="1" customFormat="1" ht="8.25" customHeight="1" thickBot="1" x14ac:dyDescent="0.25">
      <c r="A4" s="5"/>
      <c r="B4" s="53"/>
      <c r="C4" s="53"/>
      <c r="D4" s="53"/>
      <c r="E4" s="53"/>
      <c r="F4" s="53"/>
      <c r="G4" s="53"/>
      <c r="H4" s="53"/>
      <c r="I4" s="2"/>
      <c r="J4" s="2"/>
      <c r="L4" s="5"/>
      <c r="M4" s="5"/>
      <c r="N4" s="5"/>
      <c r="O4" s="5"/>
    </row>
    <row r="5" spans="1:25" s="5" customFormat="1" ht="31.5" customHeight="1" thickBot="1" x14ac:dyDescent="0.25">
      <c r="B5" s="53"/>
      <c r="C5" s="53"/>
      <c r="D5" s="53"/>
      <c r="E5" s="53"/>
      <c r="F5" s="53"/>
      <c r="G5" s="53"/>
      <c r="H5" s="53"/>
      <c r="I5" s="57"/>
      <c r="J5" s="58"/>
      <c r="K5" s="59"/>
      <c r="L5" s="41" t="s">
        <v>8</v>
      </c>
      <c r="S5" s="5" t="s">
        <v>0</v>
      </c>
    </row>
    <row r="6" spans="1:25" s="5" customFormat="1" ht="23.25" customHeight="1" thickBot="1" x14ac:dyDescent="0.25">
      <c r="A6" s="1"/>
      <c r="B6" s="3"/>
      <c r="C6" s="44" t="s">
        <v>1</v>
      </c>
      <c r="D6" s="45"/>
      <c r="I6" s="6"/>
      <c r="J6" s="6"/>
      <c r="K6" s="6"/>
      <c r="L6" s="6"/>
      <c r="M6" s="6"/>
      <c r="N6" s="6"/>
      <c r="S6" s="5" t="s">
        <v>2</v>
      </c>
    </row>
    <row r="7" spans="1:25" ht="4.5" customHeight="1" x14ac:dyDescent="0.25">
      <c r="A7" s="5"/>
      <c r="B7" s="5"/>
      <c r="C7" s="5"/>
      <c r="D7" s="5"/>
      <c r="E7" s="5"/>
      <c r="F7" s="4"/>
      <c r="G7" s="4"/>
      <c r="H7" s="4"/>
      <c r="I7" s="4"/>
      <c r="J7" s="4"/>
      <c r="K7" s="4"/>
      <c r="L7" s="4"/>
      <c r="M7" s="4"/>
      <c r="N7" s="4"/>
      <c r="X7" s="5"/>
      <c r="Y7" s="5"/>
    </row>
    <row r="8" spans="1:25" ht="8.25" customHeight="1" thickBot="1" x14ac:dyDescent="0.3">
      <c r="A8" s="5"/>
      <c r="B8" s="5"/>
      <c r="C8" s="5"/>
      <c r="D8" s="5"/>
      <c r="E8" s="5"/>
      <c r="F8" s="4"/>
      <c r="G8" s="5"/>
      <c r="H8" s="5"/>
      <c r="I8" s="6"/>
      <c r="J8" s="6"/>
      <c r="K8" s="6"/>
      <c r="L8" s="6"/>
      <c r="M8" s="6"/>
      <c r="N8" s="4"/>
      <c r="X8" s="5"/>
      <c r="Y8" s="5"/>
    </row>
    <row r="9" spans="1:25" ht="28.5" thickTop="1" thickBot="1" x14ac:dyDescent="0.3">
      <c r="A9" s="5"/>
      <c r="B9" s="5"/>
      <c r="C9" s="5"/>
      <c r="D9" s="5"/>
      <c r="E9" s="5"/>
      <c r="F9" s="4"/>
      <c r="G9" s="5"/>
      <c r="H9" s="60"/>
      <c r="I9" s="7"/>
      <c r="J9" s="61" t="s">
        <v>9</v>
      </c>
      <c r="K9" s="62"/>
      <c r="L9" s="63"/>
      <c r="M9" s="5"/>
      <c r="N9" s="4"/>
      <c r="X9" s="5"/>
      <c r="Y9" s="5"/>
    </row>
    <row r="10" spans="1:25" ht="9.75" customHeight="1" thickTop="1" x14ac:dyDescent="0.25">
      <c r="A10" s="5"/>
      <c r="B10" s="5"/>
      <c r="C10" s="5"/>
      <c r="D10" s="5"/>
      <c r="E10" s="6"/>
      <c r="F10" s="8"/>
      <c r="G10" s="6"/>
      <c r="H10" s="60"/>
      <c r="I10" s="5"/>
      <c r="J10" s="6"/>
      <c r="K10" s="5"/>
      <c r="L10" s="6"/>
      <c r="M10" s="6"/>
      <c r="N10" s="4"/>
      <c r="X10" s="5"/>
      <c r="Y10" s="5"/>
    </row>
    <row r="11" spans="1:25" ht="15" customHeight="1" x14ac:dyDescent="0.25">
      <c r="A11" s="6"/>
      <c r="B11" s="64" t="s">
        <v>3</v>
      </c>
      <c r="C11" s="22"/>
      <c r="D11" s="64" t="s">
        <v>4</v>
      </c>
      <c r="E11" s="6"/>
      <c r="F11" s="8"/>
      <c r="G11" s="6"/>
      <c r="H11" s="60"/>
      <c r="I11" s="9"/>
      <c r="J11" s="65" t="s">
        <v>33</v>
      </c>
      <c r="K11" s="66"/>
      <c r="L11" s="67"/>
      <c r="M11" s="6"/>
      <c r="N11" s="4"/>
      <c r="X11" s="5"/>
      <c r="Y11" s="5"/>
    </row>
    <row r="12" spans="1:25" x14ac:dyDescent="0.25">
      <c r="A12" s="6"/>
      <c r="B12" s="64"/>
      <c r="C12" s="22"/>
      <c r="D12" s="64"/>
      <c r="E12" s="6"/>
      <c r="F12" s="8"/>
      <c r="G12" s="6"/>
      <c r="H12" s="6"/>
      <c r="I12" s="6"/>
      <c r="J12" s="5"/>
      <c r="K12" s="5"/>
      <c r="L12" s="6"/>
      <c r="M12" s="6"/>
      <c r="N12" s="4"/>
      <c r="X12" s="5"/>
      <c r="Y12" s="5"/>
    </row>
    <row r="13" spans="1:25" ht="3.75" customHeight="1" x14ac:dyDescent="0.25">
      <c r="A13" s="5"/>
      <c r="B13" s="5"/>
      <c r="C13" s="22"/>
      <c r="D13" s="6"/>
      <c r="E13" s="5"/>
      <c r="F13" s="4"/>
      <c r="G13" s="5"/>
      <c r="H13" s="6"/>
      <c r="I13" s="10"/>
      <c r="J13" s="11"/>
      <c r="K13" s="5"/>
      <c r="L13" s="6"/>
      <c r="M13" s="6"/>
      <c r="N13" s="4"/>
      <c r="X13" s="5"/>
      <c r="Y13" s="5"/>
    </row>
    <row r="14" spans="1:25" ht="19.5" customHeight="1" x14ac:dyDescent="0.25">
      <c r="A14" s="19"/>
      <c r="B14" s="12" t="s">
        <v>10</v>
      </c>
      <c r="C14" s="22"/>
      <c r="D14" s="13">
        <f>SUM(D15:D17)</f>
        <v>0.57499999999999996</v>
      </c>
      <c r="E14" s="19"/>
      <c r="F14" s="14"/>
      <c r="G14" s="15"/>
      <c r="H14" s="16" t="s">
        <v>21</v>
      </c>
      <c r="I14" s="17" t="s">
        <v>12</v>
      </c>
      <c r="J14" s="18">
        <f>IF(AND($I$5&gt;0,$R$40&gt;0),"-----",IF(D14&lt;&gt;"",D14*$J$41,""))</f>
        <v>0.57499999999999996</v>
      </c>
      <c r="K14" s="15"/>
      <c r="L14" s="46" t="s">
        <v>32</v>
      </c>
      <c r="M14" s="19"/>
      <c r="N14" s="4"/>
      <c r="R14" s="5" t="str">
        <f>IF(I14="","",I14)</f>
        <v>kg</v>
      </c>
      <c r="S14" s="5">
        <f t="shared" ref="S14:S37" si="0">IF(AND(B14&lt;&gt;"o",B14&lt;&gt;"o2",B14&lt;&gt;"o3"),D14,0)</f>
        <v>0</v>
      </c>
      <c r="X14" s="15"/>
      <c r="Y14" s="15"/>
    </row>
    <row r="15" spans="1:25" ht="19.5" customHeight="1" x14ac:dyDescent="0.25">
      <c r="A15" s="19"/>
      <c r="B15" s="12" t="s">
        <v>11</v>
      </c>
      <c r="C15" s="22"/>
      <c r="D15" s="13">
        <v>0.25</v>
      </c>
      <c r="E15" s="19"/>
      <c r="F15" s="14"/>
      <c r="G15" s="15"/>
      <c r="H15" s="16" t="s">
        <v>27</v>
      </c>
      <c r="I15" s="17" t="s">
        <v>12</v>
      </c>
      <c r="J15" s="18">
        <f t="shared" ref="J15:J37" si="1">IF(AND($I$5&gt;0,$R$40&gt;0),"-----",IF(D15&lt;&gt;"",D15*$J$41,""))</f>
        <v>0.25</v>
      </c>
      <c r="K15" s="15"/>
      <c r="L15" s="47"/>
      <c r="M15" s="19"/>
      <c r="N15" s="4"/>
      <c r="R15" s="5" t="str">
        <f t="shared" ref="R15:R37" si="2">IF(I15="","",I15)</f>
        <v>kg</v>
      </c>
      <c r="S15" s="5">
        <f t="shared" si="0"/>
        <v>0.25</v>
      </c>
      <c r="X15" s="15"/>
      <c r="Y15" s="15"/>
    </row>
    <row r="16" spans="1:25" ht="19.5" customHeight="1" x14ac:dyDescent="0.25">
      <c r="A16" s="19"/>
      <c r="B16" s="12" t="s">
        <v>11</v>
      </c>
      <c r="C16" s="22"/>
      <c r="D16" s="13">
        <v>0.25</v>
      </c>
      <c r="E16" s="19"/>
      <c r="F16" s="14"/>
      <c r="G16" s="15"/>
      <c r="H16" s="16" t="s">
        <v>22</v>
      </c>
      <c r="I16" s="17" t="s">
        <v>12</v>
      </c>
      <c r="J16" s="18">
        <f t="shared" si="1"/>
        <v>0.25</v>
      </c>
      <c r="K16" s="15"/>
      <c r="L16" s="47"/>
      <c r="M16" s="19"/>
      <c r="N16" s="4"/>
      <c r="R16" s="5" t="str">
        <f t="shared" si="2"/>
        <v>kg</v>
      </c>
      <c r="S16" s="5">
        <f t="shared" si="0"/>
        <v>0.25</v>
      </c>
      <c r="X16" s="15"/>
      <c r="Y16" s="15"/>
    </row>
    <row r="17" spans="1:25" ht="19.5" customHeight="1" x14ac:dyDescent="0.25">
      <c r="A17" s="19"/>
      <c r="B17" s="12" t="s">
        <v>11</v>
      </c>
      <c r="C17" s="22"/>
      <c r="D17" s="13">
        <v>7.4999999999999997E-2</v>
      </c>
      <c r="E17" s="19"/>
      <c r="F17" s="14"/>
      <c r="G17" s="15"/>
      <c r="H17" s="16" t="s">
        <v>28</v>
      </c>
      <c r="I17" s="17" t="s">
        <v>12</v>
      </c>
      <c r="J17" s="18">
        <f t="shared" si="1"/>
        <v>7.4999999999999997E-2</v>
      </c>
      <c r="K17" s="15"/>
      <c r="L17" s="47"/>
      <c r="M17" s="19"/>
      <c r="N17" s="4"/>
      <c r="R17" s="5" t="str">
        <f t="shared" si="2"/>
        <v>kg</v>
      </c>
      <c r="S17" s="5">
        <f t="shared" si="0"/>
        <v>7.4999999999999997E-2</v>
      </c>
      <c r="X17" s="43"/>
      <c r="Y17" s="15"/>
    </row>
    <row r="18" spans="1:25" ht="19.5" customHeight="1" x14ac:dyDescent="0.25">
      <c r="A18" s="19"/>
      <c r="B18" s="12" t="s">
        <v>10</v>
      </c>
      <c r="C18" s="22"/>
      <c r="D18" s="13">
        <f>SUM(D19:D20)</f>
        <v>0.375</v>
      </c>
      <c r="E18" s="19"/>
      <c r="F18" s="14"/>
      <c r="G18" s="15"/>
      <c r="H18" s="16" t="s">
        <v>23</v>
      </c>
      <c r="I18" s="17" t="s">
        <v>12</v>
      </c>
      <c r="J18" s="18">
        <f t="shared" si="1"/>
        <v>0.375</v>
      </c>
      <c r="K18" s="15"/>
      <c r="L18" s="47"/>
      <c r="M18" s="19"/>
      <c r="N18" s="4"/>
      <c r="R18" s="5" t="str">
        <f t="shared" si="2"/>
        <v>kg</v>
      </c>
      <c r="S18" s="5">
        <f t="shared" si="0"/>
        <v>0</v>
      </c>
      <c r="X18" s="15"/>
      <c r="Y18" s="15"/>
    </row>
    <row r="19" spans="1:25" ht="19.5" customHeight="1" x14ac:dyDescent="0.25">
      <c r="A19" s="19"/>
      <c r="B19" s="12" t="s">
        <v>11</v>
      </c>
      <c r="C19" s="22"/>
      <c r="D19" s="13">
        <v>0.125</v>
      </c>
      <c r="E19" s="19"/>
      <c r="F19" s="14"/>
      <c r="G19" s="15"/>
      <c r="H19" s="16" t="s">
        <v>26</v>
      </c>
      <c r="I19" s="17" t="s">
        <v>12</v>
      </c>
      <c r="J19" s="18">
        <f t="shared" si="1"/>
        <v>0.125</v>
      </c>
      <c r="K19" s="15"/>
      <c r="L19" s="47"/>
      <c r="M19" s="19"/>
      <c r="N19" s="4"/>
      <c r="R19" s="5" t="str">
        <f t="shared" si="2"/>
        <v>kg</v>
      </c>
      <c r="S19" s="5">
        <f t="shared" si="0"/>
        <v>0.125</v>
      </c>
      <c r="X19" s="15"/>
      <c r="Y19" s="15"/>
    </row>
    <row r="20" spans="1:25" ht="19.5" customHeight="1" x14ac:dyDescent="0.25">
      <c r="A20" s="19"/>
      <c r="B20" s="12" t="s">
        <v>11</v>
      </c>
      <c r="C20" s="22"/>
      <c r="D20" s="13">
        <v>0.25</v>
      </c>
      <c r="E20" s="19"/>
      <c r="F20" s="14"/>
      <c r="G20" s="15"/>
      <c r="H20" s="16" t="s">
        <v>13</v>
      </c>
      <c r="I20" s="17" t="s">
        <v>12</v>
      </c>
      <c r="J20" s="18">
        <f t="shared" si="1"/>
        <v>0.25</v>
      </c>
      <c r="K20" s="15"/>
      <c r="L20" s="47"/>
      <c r="M20" s="19"/>
      <c r="N20" s="4"/>
      <c r="R20" s="5" t="str">
        <f t="shared" si="2"/>
        <v>kg</v>
      </c>
      <c r="S20" s="5">
        <f t="shared" si="0"/>
        <v>0.25</v>
      </c>
      <c r="X20" s="15"/>
      <c r="Y20" s="15"/>
    </row>
    <row r="21" spans="1:25" ht="19.5" customHeight="1" x14ac:dyDescent="0.25">
      <c r="A21" s="19"/>
      <c r="B21" s="12" t="s">
        <v>10</v>
      </c>
      <c r="C21" s="22"/>
      <c r="D21" s="13">
        <f>SUM(D22:D24)</f>
        <v>0.29799999999999999</v>
      </c>
      <c r="E21" s="19"/>
      <c r="F21" s="14"/>
      <c r="G21" s="15"/>
      <c r="H21" s="16" t="s">
        <v>24</v>
      </c>
      <c r="I21" s="17" t="s">
        <v>12</v>
      </c>
      <c r="J21" s="18">
        <f t="shared" si="1"/>
        <v>0.29799999999999999</v>
      </c>
      <c r="K21" s="15"/>
      <c r="L21" s="47"/>
      <c r="M21" s="19"/>
      <c r="N21" s="4"/>
      <c r="R21" s="5" t="str">
        <f t="shared" si="2"/>
        <v>kg</v>
      </c>
      <c r="S21" s="5">
        <f t="shared" si="0"/>
        <v>0</v>
      </c>
      <c r="X21" s="15"/>
      <c r="Y21" s="15"/>
    </row>
    <row r="22" spans="1:25" ht="19.5" customHeight="1" x14ac:dyDescent="0.25">
      <c r="A22" s="19"/>
      <c r="B22" s="12" t="s">
        <v>11</v>
      </c>
      <c r="C22" s="22"/>
      <c r="D22" s="13">
        <v>0.1</v>
      </c>
      <c r="E22" s="19"/>
      <c r="F22" s="14"/>
      <c r="G22" s="15"/>
      <c r="H22" s="16" t="s">
        <v>31</v>
      </c>
      <c r="I22" s="17" t="s">
        <v>12</v>
      </c>
      <c r="J22" s="18">
        <f t="shared" si="1"/>
        <v>0.1</v>
      </c>
      <c r="K22" s="15"/>
      <c r="L22" s="47"/>
      <c r="M22" s="19"/>
      <c r="N22" s="4"/>
      <c r="R22" s="5" t="str">
        <f t="shared" si="2"/>
        <v>kg</v>
      </c>
      <c r="S22" s="5">
        <f t="shared" si="0"/>
        <v>0.1</v>
      </c>
      <c r="X22" s="15"/>
      <c r="Y22" s="15"/>
    </row>
    <row r="23" spans="1:25" ht="19.5" customHeight="1" x14ac:dyDescent="0.25">
      <c r="A23" s="19"/>
      <c r="B23" s="12" t="s">
        <v>11</v>
      </c>
      <c r="C23" s="22"/>
      <c r="D23" s="13">
        <v>2.3E-2</v>
      </c>
      <c r="E23" s="19"/>
      <c r="F23" s="14"/>
      <c r="G23" s="15"/>
      <c r="H23" s="16" t="s">
        <v>14</v>
      </c>
      <c r="I23" s="17" t="s">
        <v>12</v>
      </c>
      <c r="J23" s="18">
        <f t="shared" si="1"/>
        <v>2.3E-2</v>
      </c>
      <c r="K23" s="15"/>
      <c r="L23" s="47"/>
      <c r="M23" s="19"/>
      <c r="N23" s="4"/>
      <c r="R23" s="5" t="str">
        <f t="shared" si="2"/>
        <v>kg</v>
      </c>
      <c r="S23" s="5">
        <f t="shared" si="0"/>
        <v>2.3E-2</v>
      </c>
      <c r="X23" s="15"/>
      <c r="Y23" s="15"/>
    </row>
    <row r="24" spans="1:25" ht="19.5" customHeight="1" x14ac:dyDescent="0.25">
      <c r="A24" s="19"/>
      <c r="B24" s="12" t="s">
        <v>11</v>
      </c>
      <c r="C24" s="22"/>
      <c r="D24" s="13">
        <v>0.17499999999999999</v>
      </c>
      <c r="E24" s="19"/>
      <c r="F24" s="14"/>
      <c r="G24" s="15"/>
      <c r="H24" s="16" t="s">
        <v>16</v>
      </c>
      <c r="I24" s="17" t="s">
        <v>12</v>
      </c>
      <c r="J24" s="18">
        <f t="shared" si="1"/>
        <v>0.17499999999999999</v>
      </c>
      <c r="K24" s="15"/>
      <c r="L24" s="47"/>
      <c r="M24" s="19"/>
      <c r="N24" s="4"/>
      <c r="R24" s="5" t="str">
        <f t="shared" si="2"/>
        <v>kg</v>
      </c>
      <c r="S24" s="5">
        <f t="shared" si="0"/>
        <v>0.17499999999999999</v>
      </c>
      <c r="X24" s="15"/>
      <c r="Y24" s="15"/>
    </row>
    <row r="25" spans="1:25" ht="19.5" customHeight="1" x14ac:dyDescent="0.25">
      <c r="A25" s="19"/>
      <c r="B25" s="12" t="s">
        <v>20</v>
      </c>
      <c r="C25" s="22"/>
      <c r="D25" s="13">
        <v>0.5</v>
      </c>
      <c r="E25" s="19"/>
      <c r="F25" s="14"/>
      <c r="G25" s="15"/>
      <c r="H25" s="16" t="s">
        <v>17</v>
      </c>
      <c r="I25" s="17" t="s">
        <v>12</v>
      </c>
      <c r="J25" s="18">
        <f t="shared" si="1"/>
        <v>0.5</v>
      </c>
      <c r="K25" s="15"/>
      <c r="L25" s="47"/>
      <c r="M25" s="19"/>
      <c r="N25" s="4"/>
      <c r="R25" s="5" t="str">
        <f t="shared" si="2"/>
        <v>kg</v>
      </c>
      <c r="S25" s="5">
        <f t="shared" si="0"/>
        <v>0.5</v>
      </c>
      <c r="X25" s="15"/>
      <c r="Y25" s="15"/>
    </row>
    <row r="26" spans="1:25" ht="19.5" customHeight="1" x14ac:dyDescent="0.25">
      <c r="A26" s="19"/>
      <c r="B26" s="12" t="s">
        <v>20</v>
      </c>
      <c r="C26" s="22"/>
      <c r="D26" s="13">
        <v>0.125</v>
      </c>
      <c r="E26" s="19"/>
      <c r="F26" s="14"/>
      <c r="G26" s="15"/>
      <c r="H26" s="16" t="s">
        <v>25</v>
      </c>
      <c r="I26" s="17" t="s">
        <v>12</v>
      </c>
      <c r="J26" s="18">
        <f t="shared" si="1"/>
        <v>0.125</v>
      </c>
      <c r="K26" s="15"/>
      <c r="L26" s="47"/>
      <c r="M26" s="19"/>
      <c r="N26" s="4"/>
      <c r="R26" s="5" t="str">
        <f t="shared" si="2"/>
        <v>kg</v>
      </c>
      <c r="S26" s="5">
        <f t="shared" si="0"/>
        <v>0.125</v>
      </c>
      <c r="X26" s="15"/>
      <c r="Y26" s="15"/>
    </row>
    <row r="27" spans="1:25" ht="19.5" customHeight="1" x14ac:dyDescent="0.25">
      <c r="A27" s="19"/>
      <c r="B27" s="12" t="s">
        <v>20</v>
      </c>
      <c r="C27" s="22"/>
      <c r="D27" s="13">
        <v>1.4999999999999999E-2</v>
      </c>
      <c r="E27" s="19"/>
      <c r="F27" s="14"/>
      <c r="G27" s="15"/>
      <c r="H27" s="16" t="s">
        <v>18</v>
      </c>
      <c r="I27" s="17" t="s">
        <v>12</v>
      </c>
      <c r="J27" s="18">
        <f t="shared" si="1"/>
        <v>1.4999999999999999E-2</v>
      </c>
      <c r="K27" s="15"/>
      <c r="L27" s="47"/>
      <c r="M27" s="19"/>
      <c r="N27" s="4"/>
      <c r="R27" s="5" t="str">
        <f t="shared" si="2"/>
        <v>kg</v>
      </c>
      <c r="S27" s="5">
        <f t="shared" si="0"/>
        <v>1.4999999999999999E-2</v>
      </c>
      <c r="X27" s="15"/>
      <c r="Y27" s="15"/>
    </row>
    <row r="28" spans="1:25" ht="19.5" customHeight="1" x14ac:dyDescent="0.25">
      <c r="A28" s="19"/>
      <c r="B28" s="12" t="s">
        <v>20</v>
      </c>
      <c r="C28" s="22"/>
      <c r="D28" s="13">
        <v>5.0000000000000001E-3</v>
      </c>
      <c r="E28" s="19"/>
      <c r="F28" s="14"/>
      <c r="G28" s="15"/>
      <c r="H28" s="16" t="s">
        <v>29</v>
      </c>
      <c r="I28" s="17" t="s">
        <v>12</v>
      </c>
      <c r="J28" s="18">
        <f t="shared" si="1"/>
        <v>5.0000000000000001E-3</v>
      </c>
      <c r="K28" s="15"/>
      <c r="L28" s="47"/>
      <c r="M28" s="19"/>
      <c r="N28" s="4"/>
      <c r="R28" s="5" t="str">
        <f t="shared" si="2"/>
        <v>kg</v>
      </c>
      <c r="S28" s="5">
        <f t="shared" si="0"/>
        <v>5.0000000000000001E-3</v>
      </c>
      <c r="X28" s="15"/>
      <c r="Y28" s="15"/>
    </row>
    <row r="29" spans="1:25" ht="19.5" customHeight="1" x14ac:dyDescent="0.25">
      <c r="A29" s="19"/>
      <c r="B29" s="12" t="s">
        <v>20</v>
      </c>
      <c r="C29" s="22"/>
      <c r="D29" s="13">
        <v>8.0000000000000002E-3</v>
      </c>
      <c r="E29" s="19"/>
      <c r="F29" s="14"/>
      <c r="G29" s="15"/>
      <c r="H29" s="16" t="s">
        <v>30</v>
      </c>
      <c r="I29" s="17" t="s">
        <v>12</v>
      </c>
      <c r="J29" s="18">
        <f t="shared" si="1"/>
        <v>8.0000000000000002E-3</v>
      </c>
      <c r="K29" s="15"/>
      <c r="L29" s="47"/>
      <c r="M29" s="19"/>
      <c r="N29" s="4"/>
      <c r="R29" s="5" t="str">
        <f t="shared" si="2"/>
        <v>kg</v>
      </c>
      <c r="S29" s="5">
        <f t="shared" si="0"/>
        <v>8.0000000000000002E-3</v>
      </c>
      <c r="X29" s="15"/>
      <c r="Y29" s="15"/>
    </row>
    <row r="30" spans="1:25" ht="19.5" customHeight="1" x14ac:dyDescent="0.25">
      <c r="A30" s="19"/>
      <c r="B30" s="12" t="s">
        <v>20</v>
      </c>
      <c r="C30" s="22"/>
      <c r="D30" s="13">
        <v>1.4999999999999999E-2</v>
      </c>
      <c r="E30" s="19"/>
      <c r="F30" s="14"/>
      <c r="G30" s="15"/>
      <c r="H30" s="16" t="s">
        <v>19</v>
      </c>
      <c r="I30" s="17" t="s">
        <v>12</v>
      </c>
      <c r="J30" s="18">
        <f t="shared" si="1"/>
        <v>1.4999999999999999E-2</v>
      </c>
      <c r="K30" s="15"/>
      <c r="L30" s="47"/>
      <c r="M30" s="19"/>
      <c r="N30" s="4"/>
      <c r="R30" s="5" t="str">
        <f t="shared" si="2"/>
        <v>kg</v>
      </c>
      <c r="S30" s="5">
        <f t="shared" si="0"/>
        <v>1.4999999999999999E-2</v>
      </c>
      <c r="X30" s="15"/>
      <c r="Y30" s="15"/>
    </row>
    <row r="31" spans="1:25" ht="19.5" customHeight="1" x14ac:dyDescent="0.25">
      <c r="A31" s="19"/>
      <c r="B31" s="20" t="s">
        <v>20</v>
      </c>
      <c r="C31" s="22"/>
      <c r="D31" s="13">
        <v>0.15</v>
      </c>
      <c r="E31" s="19"/>
      <c r="F31" s="14"/>
      <c r="G31" s="15"/>
      <c r="H31" s="16" t="s">
        <v>15</v>
      </c>
      <c r="I31" s="17" t="s">
        <v>12</v>
      </c>
      <c r="J31" s="18">
        <f t="shared" si="1"/>
        <v>0.15</v>
      </c>
      <c r="K31" s="15"/>
      <c r="L31" s="47"/>
      <c r="M31" s="19"/>
      <c r="N31" s="4"/>
      <c r="R31" s="5" t="str">
        <f t="shared" si="2"/>
        <v>kg</v>
      </c>
      <c r="S31" s="5">
        <f t="shared" si="0"/>
        <v>0.15</v>
      </c>
      <c r="X31" s="15"/>
      <c r="Y31" s="15"/>
    </row>
    <row r="32" spans="1:25" ht="19.5" customHeight="1" x14ac:dyDescent="0.25">
      <c r="A32" s="19"/>
      <c r="B32" s="20"/>
      <c r="C32" s="22"/>
      <c r="D32" s="13"/>
      <c r="E32" s="19"/>
      <c r="F32" s="14"/>
      <c r="G32" s="15"/>
      <c r="H32" s="16"/>
      <c r="I32" s="17"/>
      <c r="J32" s="18" t="str">
        <f t="shared" si="1"/>
        <v/>
      </c>
      <c r="K32" s="15"/>
      <c r="L32" s="47"/>
      <c r="M32" s="19"/>
      <c r="N32" s="4"/>
      <c r="R32" s="5" t="str">
        <f t="shared" si="2"/>
        <v/>
      </c>
      <c r="S32" s="5">
        <f t="shared" si="0"/>
        <v>0</v>
      </c>
      <c r="X32" s="15"/>
      <c r="Y32" s="15"/>
    </row>
    <row r="33" spans="1:25" ht="19.5" customHeight="1" x14ac:dyDescent="0.25">
      <c r="A33" s="19"/>
      <c r="B33" s="20"/>
      <c r="C33" s="22"/>
      <c r="D33" s="13"/>
      <c r="E33" s="19"/>
      <c r="F33" s="14"/>
      <c r="G33" s="15"/>
      <c r="H33" s="16"/>
      <c r="I33" s="17"/>
      <c r="J33" s="18" t="str">
        <f t="shared" si="1"/>
        <v/>
      </c>
      <c r="K33" s="15"/>
      <c r="L33" s="47"/>
      <c r="M33" s="19"/>
      <c r="N33" s="4"/>
      <c r="R33" s="5" t="str">
        <f t="shared" si="2"/>
        <v/>
      </c>
      <c r="S33" s="5">
        <f t="shared" si="0"/>
        <v>0</v>
      </c>
      <c r="X33" s="15"/>
      <c r="Y33" s="15"/>
    </row>
    <row r="34" spans="1:25" ht="19.5" customHeight="1" x14ac:dyDescent="0.25">
      <c r="A34" s="19"/>
      <c r="B34" s="20"/>
      <c r="C34" s="22"/>
      <c r="D34" s="13"/>
      <c r="E34" s="19"/>
      <c r="F34" s="14"/>
      <c r="G34" s="15"/>
      <c r="H34" s="16"/>
      <c r="I34" s="17"/>
      <c r="J34" s="18" t="str">
        <f t="shared" si="1"/>
        <v/>
      </c>
      <c r="K34" s="15"/>
      <c r="L34" s="47"/>
      <c r="M34" s="19"/>
      <c r="N34" s="4"/>
      <c r="R34" s="5" t="str">
        <f t="shared" si="2"/>
        <v/>
      </c>
      <c r="S34" s="5">
        <f t="shared" si="0"/>
        <v>0</v>
      </c>
      <c r="X34" s="15"/>
      <c r="Y34" s="15"/>
    </row>
    <row r="35" spans="1:25" ht="19.5" customHeight="1" x14ac:dyDescent="0.25">
      <c r="A35" s="19"/>
      <c r="B35" s="20"/>
      <c r="C35" s="22"/>
      <c r="D35" s="13"/>
      <c r="E35" s="19"/>
      <c r="F35" s="14"/>
      <c r="G35" s="15"/>
      <c r="H35" s="16"/>
      <c r="I35" s="17"/>
      <c r="J35" s="18" t="str">
        <f t="shared" si="1"/>
        <v/>
      </c>
      <c r="K35" s="15"/>
      <c r="L35" s="47"/>
      <c r="M35" s="19"/>
      <c r="N35" s="4"/>
      <c r="R35" s="5" t="str">
        <f t="shared" si="2"/>
        <v/>
      </c>
      <c r="S35" s="5">
        <f t="shared" si="0"/>
        <v>0</v>
      </c>
      <c r="X35" s="15"/>
      <c r="Y35" s="15"/>
    </row>
    <row r="36" spans="1:25" ht="19.5" customHeight="1" x14ac:dyDescent="0.25">
      <c r="A36" s="19"/>
      <c r="B36" s="20"/>
      <c r="C36" s="22"/>
      <c r="D36" s="13"/>
      <c r="E36" s="19"/>
      <c r="F36" s="14"/>
      <c r="G36" s="15"/>
      <c r="H36" s="16"/>
      <c r="I36" s="17"/>
      <c r="J36" s="18" t="str">
        <f t="shared" si="1"/>
        <v/>
      </c>
      <c r="K36" s="15"/>
      <c r="L36" s="47"/>
      <c r="M36" s="19"/>
      <c r="N36" s="4"/>
      <c r="R36" s="5" t="str">
        <f t="shared" si="2"/>
        <v/>
      </c>
      <c r="S36" s="5">
        <f t="shared" si="0"/>
        <v>0</v>
      </c>
      <c r="X36" s="15"/>
      <c r="Y36" s="15"/>
    </row>
    <row r="37" spans="1:25" ht="19.5" customHeight="1" x14ac:dyDescent="0.25">
      <c r="A37" s="19"/>
      <c r="B37" s="20"/>
      <c r="C37" s="22"/>
      <c r="D37" s="13"/>
      <c r="E37" s="19"/>
      <c r="F37" s="14"/>
      <c r="G37" s="15"/>
      <c r="H37" s="16"/>
      <c r="I37" s="17"/>
      <c r="J37" s="18" t="str">
        <f t="shared" si="1"/>
        <v/>
      </c>
      <c r="K37" s="15"/>
      <c r="L37" s="48"/>
      <c r="M37" s="19"/>
      <c r="N37" s="4"/>
      <c r="R37" s="5" t="str">
        <f t="shared" si="2"/>
        <v/>
      </c>
      <c r="S37" s="5">
        <f t="shared" si="0"/>
        <v>0</v>
      </c>
      <c r="X37" s="15"/>
      <c r="Y37" s="15"/>
    </row>
    <row r="38" spans="1:25" ht="3.75" customHeight="1" x14ac:dyDescent="0.25">
      <c r="A38" s="37"/>
      <c r="B38" s="37"/>
      <c r="C38" s="22"/>
      <c r="D38" s="38"/>
      <c r="E38" s="22"/>
      <c r="F38" s="21"/>
      <c r="G38" s="22"/>
      <c r="H38" s="22"/>
      <c r="I38" s="22"/>
      <c r="J38" s="22"/>
      <c r="K38" s="22"/>
      <c r="L38" s="19"/>
      <c r="M38" s="19"/>
      <c r="N38" s="4"/>
      <c r="Q38" s="5" t="str">
        <f t="shared" ref="Q38:Y38" si="3">IF(S38&lt;&gt;"","X","")</f>
        <v/>
      </c>
      <c r="R38" s="5" t="str">
        <f t="shared" si="3"/>
        <v/>
      </c>
      <c r="S38" s="5" t="str">
        <f t="shared" si="3"/>
        <v/>
      </c>
      <c r="T38" s="5" t="str">
        <f t="shared" si="3"/>
        <v/>
      </c>
      <c r="U38" s="5" t="str">
        <f t="shared" si="3"/>
        <v/>
      </c>
      <c r="V38" s="5" t="str">
        <f t="shared" si="3"/>
        <v/>
      </c>
      <c r="W38" s="5" t="str">
        <f t="shared" si="3"/>
        <v/>
      </c>
      <c r="X38" s="37" t="str">
        <f t="shared" si="3"/>
        <v/>
      </c>
      <c r="Y38" s="37" t="str">
        <f t="shared" si="3"/>
        <v/>
      </c>
    </row>
    <row r="39" spans="1:25" ht="3.75" customHeight="1" thickBot="1" x14ac:dyDescent="0.3">
      <c r="A39" s="5"/>
      <c r="B39" s="5"/>
      <c r="C39" s="22"/>
      <c r="D39" s="24"/>
      <c r="E39" s="5"/>
      <c r="F39" s="4"/>
      <c r="G39" s="5"/>
      <c r="H39" s="23"/>
      <c r="I39" s="24"/>
      <c r="J39" s="25"/>
      <c r="K39" s="5"/>
      <c r="L39" s="6"/>
      <c r="M39" s="6"/>
      <c r="N39" s="4"/>
      <c r="X39" s="5"/>
      <c r="Y39" s="5"/>
    </row>
    <row r="40" spans="1:25" ht="21" customHeight="1" thickBot="1" x14ac:dyDescent="0.3">
      <c r="A40" s="39"/>
      <c r="B40" s="39"/>
      <c r="C40" s="22"/>
      <c r="D40" s="40">
        <f>S40</f>
        <v>2.0659999999999998</v>
      </c>
      <c r="E40" s="5"/>
      <c r="F40" s="4"/>
      <c r="G40" s="5"/>
      <c r="H40" s="26">
        <f ca="1">NOW()</f>
        <v>42672.841826620373</v>
      </c>
      <c r="I40" s="27"/>
      <c r="J40" s="28">
        <f>IF($I$5&lt;&gt;"",$I$5*I3,I3*D40)</f>
        <v>2.0659999999999998</v>
      </c>
      <c r="K40" s="5"/>
      <c r="L40" s="6"/>
      <c r="M40" s="6"/>
      <c r="N40" s="4"/>
      <c r="R40" s="5">
        <f>COUNTIF(R14:R37,"=St.")</f>
        <v>0</v>
      </c>
      <c r="S40" s="5">
        <f>SUM(S13:S39)</f>
        <v>2.0659999999999998</v>
      </c>
      <c r="X40" s="5"/>
      <c r="Y40" s="5"/>
    </row>
    <row r="41" spans="1:25" ht="4.5" hidden="1" customHeight="1" x14ac:dyDescent="0.25">
      <c r="A41" s="39"/>
      <c r="B41" s="39"/>
      <c r="C41" s="22"/>
      <c r="D41" s="30"/>
      <c r="E41" s="6"/>
      <c r="F41" s="8"/>
      <c r="G41" s="5"/>
      <c r="H41" s="29"/>
      <c r="I41" s="30"/>
      <c r="J41" s="31">
        <f>IF($I$5&lt;&gt;"",I3*$I$5/$D$40,I3)</f>
        <v>1</v>
      </c>
      <c r="K41" s="5"/>
      <c r="L41" s="6"/>
      <c r="M41" s="6"/>
      <c r="N41" s="4"/>
      <c r="X41" s="5"/>
      <c r="Y41" s="5"/>
    </row>
    <row r="42" spans="1:25" ht="4.5" customHeight="1" x14ac:dyDescent="0.25">
      <c r="A42" s="39"/>
      <c r="B42" s="39"/>
      <c r="C42" s="22"/>
      <c r="D42" s="30"/>
      <c r="E42" s="6"/>
      <c r="F42" s="8"/>
      <c r="G42" s="5"/>
      <c r="H42" s="32"/>
      <c r="I42" s="30"/>
      <c r="J42" s="33"/>
      <c r="K42" s="5"/>
      <c r="L42" s="6"/>
      <c r="M42" s="6"/>
      <c r="N42" s="4"/>
      <c r="X42" s="5"/>
      <c r="Y42" s="5"/>
    </row>
    <row r="43" spans="1:25" ht="4.5" customHeight="1" x14ac:dyDescent="0.25">
      <c r="A43" s="6"/>
      <c r="B43" s="6"/>
      <c r="C43" s="22"/>
      <c r="D43" s="5"/>
      <c r="E43" s="6"/>
      <c r="F43" s="8"/>
      <c r="G43" s="4"/>
      <c r="H43" s="4"/>
      <c r="I43" s="4"/>
      <c r="J43" s="4"/>
      <c r="K43" s="4"/>
      <c r="L43" s="4"/>
      <c r="M43" s="4"/>
      <c r="N43" s="4"/>
      <c r="X43" s="5"/>
      <c r="Y43" s="5"/>
    </row>
    <row r="44" spans="1:25" ht="15.75" x14ac:dyDescent="0.25">
      <c r="A44" s="34"/>
      <c r="B44" s="34"/>
      <c r="C44" s="22"/>
      <c r="D44" s="35"/>
      <c r="E44" s="34"/>
      <c r="F44" s="34"/>
      <c r="G44" s="34"/>
      <c r="H44" s="34"/>
      <c r="I44" s="35"/>
      <c r="J44" s="5"/>
      <c r="K44" s="34"/>
      <c r="L44" s="34"/>
      <c r="M44" s="34"/>
      <c r="N44" s="5"/>
    </row>
    <row r="45" spans="1:25" ht="22.5" customHeight="1" x14ac:dyDescent="0.25">
      <c r="A45" s="5"/>
      <c r="B45" s="36" t="s">
        <v>5</v>
      </c>
      <c r="C45" s="5"/>
      <c r="D45" s="5"/>
      <c r="E45" s="5"/>
      <c r="F45" s="5"/>
      <c r="G45" s="5"/>
      <c r="H45" s="5"/>
      <c r="I45" s="5"/>
      <c r="J45" s="5"/>
      <c r="K45" s="5"/>
      <c r="L45" s="5"/>
      <c r="M45" s="5"/>
      <c r="N45" s="5"/>
    </row>
    <row r="46" spans="1:25" ht="6" customHeight="1" x14ac:dyDescent="0.25">
      <c r="A46" s="5"/>
      <c r="B46" s="5"/>
      <c r="C46" s="5"/>
      <c r="D46" s="5"/>
      <c r="E46" s="5"/>
      <c r="F46" s="5"/>
      <c r="G46" s="5"/>
      <c r="H46" s="5"/>
      <c r="I46" s="5"/>
      <c r="J46" s="5"/>
      <c r="K46" s="5"/>
      <c r="L46" s="5"/>
      <c r="M46" s="5"/>
      <c r="N46" s="5"/>
    </row>
    <row r="47" spans="1:25" ht="161.25" customHeight="1" x14ac:dyDescent="0.25">
      <c r="A47" s="5"/>
      <c r="B47" s="49" t="s">
        <v>6</v>
      </c>
      <c r="C47" s="50"/>
      <c r="D47" s="50"/>
      <c r="E47" s="50"/>
      <c r="F47" s="50"/>
      <c r="G47" s="50"/>
      <c r="H47" s="50"/>
      <c r="I47" s="50"/>
      <c r="J47" s="50"/>
      <c r="K47" s="50"/>
      <c r="L47" s="50"/>
      <c r="M47" s="51"/>
      <c r="N47" s="5"/>
    </row>
    <row r="48" spans="1:25" x14ac:dyDescent="0.25">
      <c r="A48" s="5"/>
      <c r="B48" s="5"/>
      <c r="C48" s="22"/>
      <c r="D48" s="5"/>
      <c r="E48" s="5"/>
      <c r="F48" s="5"/>
      <c r="G48" s="5"/>
      <c r="H48" s="5"/>
      <c r="I48" s="5"/>
      <c r="J48" s="5"/>
      <c r="K48" s="5"/>
      <c r="L48" s="5"/>
      <c r="M48" s="5"/>
      <c r="N48" s="5"/>
    </row>
    <row r="49" spans="1:14" ht="18.75" x14ac:dyDescent="0.3">
      <c r="A49" s="5"/>
      <c r="B49" s="52"/>
      <c r="C49" s="52"/>
      <c r="D49" s="52"/>
      <c r="E49" s="52"/>
      <c r="F49" s="52"/>
      <c r="G49" s="52"/>
      <c r="H49" s="52"/>
      <c r="I49" s="52"/>
      <c r="J49" s="52"/>
      <c r="K49" s="52"/>
      <c r="L49" s="52"/>
      <c r="M49" s="52"/>
      <c r="N49" s="5"/>
    </row>
    <row r="50" spans="1:14" x14ac:dyDescent="0.25">
      <c r="A50" s="5"/>
      <c r="B50" s="5"/>
      <c r="C50" s="22"/>
      <c r="D50" s="5"/>
      <c r="E50" s="5"/>
      <c r="F50" s="5"/>
      <c r="G50" s="5"/>
      <c r="H50" s="5"/>
      <c r="I50" s="5"/>
      <c r="J50" s="5"/>
      <c r="K50" s="5"/>
      <c r="L50" s="5"/>
      <c r="M50" s="5"/>
      <c r="N50" s="5"/>
    </row>
  </sheetData>
  <sheetProtection algorithmName="SHA-512" hashValue="+YHBAeL4+gYYZj14pzUlQiWO0xoMlVDYJDz80Yx6Y/zsceyOCGh7cBEwXsZv544TCEnFxB2qkmGQBxYNethz8A==" saltValue="JSzgF7VYSOOuLtoLTEXdUg==" spinCount="100000" sheet="1" objects="1" scenarios="1"/>
  <mergeCells count="11">
    <mergeCell ref="L14:L37"/>
    <mergeCell ref="B47:M47"/>
    <mergeCell ref="B49:M49"/>
    <mergeCell ref="B3:H5"/>
    <mergeCell ref="I3:K3"/>
    <mergeCell ref="I5:K5"/>
    <mergeCell ref="H9:H11"/>
    <mergeCell ref="J9:L9"/>
    <mergeCell ref="B11:B12"/>
    <mergeCell ref="D11:D12"/>
    <mergeCell ref="J11:L11"/>
  </mergeCells>
  <conditionalFormatting sqref="J14:J37">
    <cfRule type="expression" dxfId="10" priority="10" stopIfTrue="1">
      <formula>OR($B14="u",$B14="o2")</formula>
    </cfRule>
    <cfRule type="expression" dxfId="9" priority="11" stopIfTrue="1">
      <formula>$B14="u2"</formula>
    </cfRule>
  </conditionalFormatting>
  <conditionalFormatting sqref="H14:H37">
    <cfRule type="expression" dxfId="8" priority="5">
      <formula>EM="X"</formula>
    </cfRule>
    <cfRule type="expression" dxfId="7" priority="6">
      <formula>AND(EM="X",$B14="u2")</formula>
    </cfRule>
    <cfRule type="expression" dxfId="6" priority="7">
      <formula>AND(EM&lt;&gt;"X",$B14="u2")</formula>
    </cfRule>
    <cfRule type="expression" dxfId="5" priority="8">
      <formula>AND(EM="X",OR($B14="u",$B14="o2"))</formula>
    </cfRule>
    <cfRule type="expression" dxfId="4" priority="9">
      <formula>AND(EM&lt;&gt;"X",OR($B14="u",$B14="o2"))</formula>
    </cfRule>
  </conditionalFormatting>
  <conditionalFormatting sqref="D14:D37 B24:B37 I14:I37">
    <cfRule type="expression" dxfId="3" priority="4">
      <formula>EM="X"</formula>
    </cfRule>
  </conditionalFormatting>
  <conditionalFormatting sqref="L14:L37">
    <cfRule type="expression" dxfId="2" priority="3">
      <formula>EM="X"</formula>
    </cfRule>
  </conditionalFormatting>
  <conditionalFormatting sqref="J11:L11 J9:L9">
    <cfRule type="expression" dxfId="1" priority="2">
      <formula>EM="X"</formula>
    </cfRule>
  </conditionalFormatting>
  <conditionalFormatting sqref="B14:B23">
    <cfRule type="expression" dxfId="0" priority="1">
      <formula>EM="X"</formula>
    </cfRule>
  </conditionalFormatting>
  <dataValidations count="3">
    <dataValidation type="list" allowBlank="1" showInputMessage="1" showErrorMessage="1" errorTitle="Falsche Eingabe" error="Diese Zelle ist entweder leer oder enthält ein X." promptTitle="Falsche Eingabe" sqref="B6">
      <formula1>$S$5:$S$6</formula1>
    </dataValidation>
    <dataValidation type="list" allowBlank="1" showErrorMessage="1" sqref="I14:I37">
      <formula1>"kg,ltr,St."</formula1>
    </dataValidation>
    <dataValidation type="list" allowBlank="1" showInputMessage="1" showErrorMessage="1" sqref="B14:B37">
      <formula1>"o,u,o2,u2"</formula1>
    </dataValidation>
  </dataValidations>
  <pageMargins left="0.19" right="0.11" top="0.17" bottom="0.11" header="0.28000000000000003" footer="0.1"/>
  <pageSetup paperSize="9" scale="99"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Rezeptur</vt:lpstr>
      <vt:lpstr>EM</vt:lpstr>
      <vt:lpstr>Rezeptur!Print_Area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Rezeptur-Vorlage</dc:title>
  <dc:creator>Messemer</dc:creator>
  <cp:lastModifiedBy>Messemer</cp:lastModifiedBy>
  <cp:lastPrinted>2016-08-09T08:10:38Z</cp:lastPrinted>
  <dcterms:created xsi:type="dcterms:W3CDTF">2016-05-29T23:20:14Z</dcterms:created>
  <dcterms:modified xsi:type="dcterms:W3CDTF">2016-10-29T18:12:24Z</dcterms:modified>
</cp:coreProperties>
</file>