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ssemer\Documents\aktuelle Projekte\brotkruemel_de\Rezepturen für Website\23. Dinkel-Saatenbrötchen\"/>
    </mc:Choice>
  </mc:AlternateContent>
  <bookViews>
    <workbookView xWindow="1275" yWindow="0" windowWidth="24000" windowHeight="8910"/>
  </bookViews>
  <sheets>
    <sheet name="Rezeptur" sheetId="1" r:id="rId1"/>
  </sheets>
  <definedNames>
    <definedName name="_xlnm.Print_Area" localSheetId="0">Rezeptur!$G$8:$M$42</definedName>
    <definedName name="EM">Rezeptur!$B$6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1" l="1"/>
  <c r="H40" i="1"/>
  <c r="Y38" i="1"/>
  <c r="W38" i="1" s="1"/>
  <c r="U38" i="1" s="1"/>
  <c r="S38" i="1" s="1"/>
  <c r="Q38" i="1" s="1"/>
  <c r="X38" i="1"/>
  <c r="V38" i="1" s="1"/>
  <c r="T38" i="1" s="1"/>
  <c r="R38" i="1" s="1"/>
  <c r="S37" i="1"/>
  <c r="R37" i="1"/>
  <c r="S36" i="1"/>
  <c r="R36" i="1"/>
  <c r="S35" i="1"/>
  <c r="R35" i="1"/>
  <c r="S34" i="1"/>
  <c r="R34" i="1"/>
  <c r="S33" i="1"/>
  <c r="R33" i="1"/>
  <c r="S32" i="1"/>
  <c r="R32" i="1"/>
  <c r="S31" i="1"/>
  <c r="R31" i="1"/>
  <c r="S30" i="1"/>
  <c r="R30" i="1"/>
  <c r="S29" i="1"/>
  <c r="R29" i="1"/>
  <c r="S28" i="1"/>
  <c r="R28"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R40" i="1" l="1"/>
  <c r="J31" i="1" s="1"/>
  <c r="S40" i="1"/>
  <c r="D40" i="1" s="1"/>
  <c r="J40" i="1" s="1"/>
  <c r="J28" i="1" l="1"/>
  <c r="J29" i="1"/>
  <c r="J30" i="1"/>
  <c r="J37" i="1"/>
  <c r="J26" i="1"/>
  <c r="J27" i="1"/>
  <c r="J25" i="1"/>
  <c r="J14" i="1"/>
  <c r="J24" i="1"/>
  <c r="J36" i="1"/>
  <c r="J21" i="1"/>
  <c r="J19" i="1"/>
  <c r="J22" i="1"/>
  <c r="J17" i="1"/>
  <c r="J18" i="1"/>
  <c r="J35" i="1"/>
  <c r="J16" i="1"/>
  <c r="J32" i="1"/>
  <c r="J33" i="1"/>
  <c r="J15" i="1"/>
  <c r="J34" i="1"/>
  <c r="J20" i="1"/>
  <c r="J23" i="1"/>
</calcChain>
</file>

<file path=xl/sharedStrings.xml><?xml version="1.0" encoding="utf-8"?>
<sst xmlns="http://schemas.openxmlformats.org/spreadsheetml/2006/main" count="59" uniqueCount="30">
  <si>
    <t>Multiplikator (wie oft soll die Rezeptur hergestellt werden)
z.B. 2 x Grundrezeptur oder 4 Brote á 570 g</t>
  </si>
  <si>
    <t>Multiplikationsbasis (soll die Grundrezeptur oder eine bestimmte Rezepturmenge zum Berechnen genutzt werden)</t>
  </si>
  <si>
    <t xml:space="preserve"> </t>
  </si>
  <si>
    <t>Eingabemodus (X im Feld eintragen, vor dem Ausdruck rausnehmen)</t>
  </si>
  <si>
    <t>X</t>
  </si>
  <si>
    <t>Vorprodukt-
Steuerung</t>
  </si>
  <si>
    <t>Menge</t>
  </si>
  <si>
    <r>
      <t xml:space="preserve">Funktionsweise der Tabelle </t>
    </r>
    <r>
      <rPr>
        <sz val="11"/>
        <color rgb="FF993300"/>
        <rFont val="Lato"/>
        <family val="2"/>
      </rPr>
      <t>(bitte zumindest 1x lesen)</t>
    </r>
  </si>
  <si>
    <t>o</t>
  </si>
  <si>
    <t>u</t>
  </si>
  <si>
    <t>Salz</t>
  </si>
  <si>
    <t>kg</t>
  </si>
  <si>
    <t xml:space="preserve">Wasser </t>
  </si>
  <si>
    <t>Leinsamen</t>
  </si>
  <si>
    <t>Wasser kalt</t>
  </si>
  <si>
    <t>Sesam geröstet</t>
  </si>
  <si>
    <t>Sonnenblumenkerne grob zerkleinert</t>
  </si>
  <si>
    <t>Flohsamenschalen</t>
  </si>
  <si>
    <t>Malzextraktmehl</t>
  </si>
  <si>
    <t>Butter oder Pflanzenöl</t>
  </si>
  <si>
    <t>Dinkelvollkornmehl</t>
  </si>
  <si>
    <t>Dinkelmehl Type 630</t>
  </si>
  <si>
    <t>Saftige Dinkel-Saatenbrötchen mit Vollkorn</t>
  </si>
  <si>
    <t xml:space="preserve">Die Tabelle dient dazu Rezepturen bequem und auf benötigte Mengen umrechnen zu können.
Um zu sehen welche Felder ausgefüllt werden, schreiben Sie in die Zelle B6 (Eingabemodus) ein "x". Sodann werden alle Eingabefelder gelb markiert. Vor dem Ausdruck nimmt man das "X" wieder raus, so dass der Ausdruck einen komplett weißen Hintergrund hat.
- In Spalte D werden die Mengen der einzelnen Rostoffe eingetragen
- Spalte H enthält die Bezeichnungen der einzelnen Rohstoffe
- In Spalte I können Sie eine Einheit auswählen. Bedenken Sie, dass Sie Rezepturen, in denen auch die Einheit "Stück" vorkommt, nicht auf ein bestimmtes Gewicht gerechnet werden können.
- Spalte B bietet die Möglichkeit die Zutaten zu verschachteln. Der Buchstabe "o" steht für einen Oberbegriff (z.B. Sauerteig), "u" für die Unterzutat erster Ebene (z.B. Roggenmehl, Wasser, Anstellgut). Wollen Sie noch weiter verschachteln, verwenden Sie "o2" und "u2".
- Im großen Feld können Sie die Informationen zur Herstellungsweise hinterlegen. Zeilenumbrüche machen Sie dort mit "Alt" + "Return".
</t>
  </si>
  <si>
    <t>Universal-Back oder Dinkelkraft</t>
  </si>
  <si>
    <t>Mehlkochstück TA500</t>
  </si>
  <si>
    <t>Quellstück TA170</t>
  </si>
  <si>
    <t>ca. 20 Brötchen</t>
  </si>
  <si>
    <r>
      <rPr>
        <b/>
        <sz val="11"/>
        <color theme="1"/>
        <rFont val="Lato"/>
        <family val="2"/>
      </rPr>
      <t xml:space="preserve">Mehlkochstück: </t>
    </r>
    <r>
      <rPr>
        <sz val="11"/>
        <color theme="1"/>
        <rFont val="Lato"/>
        <family val="2"/>
      </rPr>
      <t xml:space="preserve">Stehzeit ca. 1-2 Std. - muss wieder abkühlen (Mehl und Wasser 1:4 )  Zutaten mit Schneebesen verrühren, unter Rühren kurz aufkochen bis die Stärke gut verkleistert ist. Vom Herd nehmen, nochmals durchrühren und abgedeckt abkühlen lassen.               
</t>
    </r>
    <r>
      <rPr>
        <b/>
        <sz val="11"/>
        <color theme="1"/>
        <rFont val="Lato"/>
        <family val="2"/>
      </rPr>
      <t>Quellstück:</t>
    </r>
    <r>
      <rPr>
        <sz val="11"/>
        <color theme="1"/>
        <rFont val="Lato"/>
        <family val="2"/>
      </rPr>
      <t xml:space="preserve"> Zutaten verrühren mind. 1 Std. quellen lassen. 
</t>
    </r>
    <r>
      <rPr>
        <b/>
        <sz val="11"/>
        <color theme="1"/>
        <rFont val="Lato"/>
        <family val="2"/>
      </rPr>
      <t xml:space="preserve">Teigherstellung: </t>
    </r>
    <r>
      <rPr>
        <sz val="11"/>
        <color theme="1"/>
        <rFont val="Lato"/>
        <family val="2"/>
      </rPr>
      <t xml:space="preserve">Alle Zutaten zu einem Teig verkneten. 
</t>
    </r>
    <r>
      <rPr>
        <b/>
        <sz val="11"/>
        <color theme="1"/>
        <rFont val="Lato"/>
        <family val="2"/>
      </rPr>
      <t>Knetzeit</t>
    </r>
    <r>
      <rPr>
        <sz val="11"/>
        <color theme="1"/>
        <rFont val="Lato"/>
        <family val="2"/>
      </rPr>
      <t xml:space="preserve">: ca. 8-10 Min. langsam und ca. 1 Min. etwas schneller 
</t>
    </r>
    <r>
      <rPr>
        <b/>
        <sz val="11"/>
        <color theme="1"/>
        <rFont val="Lato"/>
        <family val="2"/>
      </rPr>
      <t xml:space="preserve">Teigtemperatur: </t>
    </r>
    <r>
      <rPr>
        <sz val="11"/>
        <color theme="1"/>
        <rFont val="Lato"/>
        <family val="2"/>
      </rPr>
      <t xml:space="preserve">ca. 23-24°C - im Sommer Mehlkochstück und Quellstück kühlen und gekühlt zum Teig geben. 
</t>
    </r>
    <r>
      <rPr>
        <b/>
        <sz val="11"/>
        <color theme="1"/>
        <rFont val="Lato"/>
        <family val="2"/>
      </rPr>
      <t xml:space="preserve">Teigruhe: </t>
    </r>
    <r>
      <rPr>
        <sz val="11"/>
        <color theme="1"/>
        <rFont val="Lato"/>
        <family val="2"/>
      </rPr>
      <t xml:space="preserve">ca. 50-60 Min. –  nach 30 Min. 1-2x aufziehen/falten oder in der Maschine kurz zusammenkommen lassen (ca. 5-8 Umdrehungen mit dem Knethaken). Aufpassen, dass der Teig nicht zu warm wird, ggf. im Kühlschrank zwischenkühlen. 
</t>
    </r>
    <r>
      <rPr>
        <b/>
        <sz val="11"/>
        <color theme="1"/>
        <rFont val="Lato"/>
        <family val="2"/>
      </rPr>
      <t xml:space="preserve">Aufarbeitung: </t>
    </r>
    <r>
      <rPr>
        <sz val="11"/>
        <color theme="1"/>
        <rFont val="Lato"/>
        <family val="2"/>
      </rPr>
      <t xml:space="preserve">Teig in ca. 90 g schwere Stück teilen und rundschleifen – 5-10 Min. entspannen lassen (Zwischengare), dann formen nach Wunsch. Falls gewünscht Oberfläche anfeuchten und in Dekor (Saaten, Flocken) drücken und mit der Oberseite nach unten auf ein leicht bemehltes Tuch legen.
</t>
    </r>
    <r>
      <rPr>
        <b/>
        <sz val="11"/>
        <color theme="1"/>
        <rFont val="Lato"/>
        <family val="2"/>
      </rPr>
      <t xml:space="preserve">Stückgare: </t>
    </r>
    <r>
      <rPr>
        <sz val="11"/>
        <color theme="1"/>
        <rFont val="Lato"/>
        <family val="2"/>
      </rPr>
      <t xml:space="preserve">ca. 30-40 Min. abgedeckt gehen lassen bis sie sich sichtbar vergrößert haben, im Idealfall haben sie sich verdoppelt.
</t>
    </r>
    <r>
      <rPr>
        <b/>
        <sz val="11"/>
        <color theme="1"/>
        <rFont val="Lato"/>
        <family val="2"/>
      </rPr>
      <t>Backen:</t>
    </r>
    <r>
      <rPr>
        <sz val="11"/>
        <color theme="1"/>
        <rFont val="Lato"/>
        <family val="2"/>
      </rPr>
      <t xml:space="preserve"> Backofen mit Backblech vorheizen auf 230-240°C, die gut aufgegangenen Teiglinge umdrehen und auf vorgeheiztes Backblech legen, mit Schwaden anbacken. 
Nach ca. 15 Min. Schwaden ablassen (Ofentüre kurz öffnen). 
Für eine bessere Krustenbildung evtl. die letzten 5 Min, mit Umluft und leicht geöffneter Ofentür zu Ende backen. 
</t>
    </r>
    <r>
      <rPr>
        <b/>
        <sz val="11"/>
        <color theme="1"/>
        <rFont val="Lato"/>
        <family val="2"/>
      </rPr>
      <t>Backzeit gesamt:</t>
    </r>
    <r>
      <rPr>
        <sz val="11"/>
        <color theme="1"/>
        <rFont val="Lato"/>
        <family val="2"/>
      </rPr>
      <t xml:space="preserve"> ca. 20 Min.
</t>
    </r>
  </si>
  <si>
    <t>Hefe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</si>
</sst>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 x&quot;"/>
    <numFmt numFmtId="165" formatCode="0.000&quot; kg&quot;"/>
    <numFmt numFmtId="166" formatCode="0.000"/>
    <numFmt numFmtId="167" formatCode="0.000&quot; kg &quot;"/>
    <numFmt numFmtId="168" formatCode="d/m/yyyy\ \ \ h:mm;@"/>
    <numFmt numFmtId="169" formatCode="0.0000"/>
  </numFmts>
  <fonts count="24" x14ac:knownFonts="1">
    <font>
      <sz val="11"/>
      <color theme="1"/>
      <name val="Calibri"/>
      <family val="2"/>
      <scheme val="minor"/>
    </font>
    <font>
      <sz val="11"/>
      <color theme="1"/>
      <name val="Lato"/>
      <family val="2"/>
    </font>
    <font>
      <sz val="26"/>
      <color rgb="FF993300"/>
      <name val="Lato"/>
      <family val="2"/>
    </font>
    <font>
      <b/>
      <sz val="18"/>
      <name val="Lato"/>
      <family val="2"/>
    </font>
    <font>
      <sz val="10"/>
      <color rgb="FF993300"/>
      <name val="Lato"/>
      <family val="2"/>
    </font>
    <font>
      <sz val="14"/>
      <name val="Lato"/>
      <family val="2"/>
    </font>
    <font>
      <b/>
      <sz val="16"/>
      <name val="Lato"/>
      <family val="2"/>
    </font>
    <font>
      <sz val="10"/>
      <name val="Lato"/>
      <family val="2"/>
    </font>
    <font>
      <b/>
      <sz val="18"/>
      <color rgb="FF993300"/>
      <name val="Lato"/>
      <family val="2"/>
    </font>
    <font>
      <sz val="11"/>
      <name val="Lato"/>
      <family val="2"/>
    </font>
    <font>
      <b/>
      <sz val="18"/>
      <color theme="1"/>
      <name val="Lato"/>
      <family val="2"/>
    </font>
    <font>
      <b/>
      <sz val="22"/>
      <color theme="5" tint="-0.499984740745262"/>
      <name val="Lato"/>
      <family val="2"/>
    </font>
    <font>
      <sz val="9"/>
      <color theme="1"/>
      <name val="Lato"/>
      <family val="2"/>
    </font>
    <font>
      <sz val="12"/>
      <color theme="1"/>
      <name val="Lato"/>
      <family val="2"/>
    </font>
    <font>
      <b/>
      <sz val="14"/>
      <name val="Lato"/>
      <family val="2"/>
    </font>
    <font>
      <b/>
      <sz val="10"/>
      <color indexed="42"/>
      <name val="Lato"/>
      <family val="2"/>
    </font>
    <font>
      <b/>
      <sz val="11"/>
      <name val="Lato"/>
      <family val="2"/>
    </font>
    <font>
      <b/>
      <sz val="10"/>
      <name val="Lato"/>
      <family val="2"/>
    </font>
    <font>
      <sz val="11"/>
      <color rgb="FF993300"/>
      <name val="Lato"/>
      <family val="2"/>
    </font>
    <font>
      <b/>
      <sz val="12"/>
      <name val="Lato"/>
      <family val="2"/>
    </font>
    <font>
      <sz val="16"/>
      <color rgb="FF993300"/>
      <name val="Lato"/>
      <family val="2"/>
    </font>
    <font>
      <u/>
      <sz val="11"/>
      <color theme="10"/>
      <name val="Calibri"/>
      <family val="2"/>
      <scheme val="minor"/>
    </font>
    <font>
      <u/>
      <sz val="14"/>
      <color rgb="FF993300"/>
      <name val="Calibri"/>
      <family val="2"/>
      <scheme val="minor"/>
    </font>
    <font>
      <b/>
      <sz val="11"/>
      <color theme="1"/>
      <name val="Lato"/>
      <family val="2"/>
    </font>
  </fonts>
  <fills count="8">
    <fill>
      <patternFill patternType="none"/>
    </fill>
    <fill>
      <patternFill patternType="gray125"/>
    </fill>
    <fill>
      <patternFill patternType="solid">
        <fgColor indexed="47"/>
        <bgColor indexed="64"/>
      </patternFill>
    </fill>
    <fill>
      <patternFill patternType="solid">
        <fgColor theme="7" tint="0.79998168889431442"/>
        <bgColor indexed="64"/>
      </patternFill>
    </fill>
    <fill>
      <patternFill patternType="solid">
        <fgColor theme="5" tint="-0.499984740745262"/>
        <bgColor indexed="64"/>
      </patternFill>
    </fill>
    <fill>
      <patternFill patternType="solid">
        <fgColor theme="0"/>
        <bgColor indexed="64"/>
      </patternFill>
    </fill>
    <fill>
      <patternFill patternType="solid">
        <fgColor indexed="9"/>
        <bgColor indexed="64"/>
      </patternFill>
    </fill>
    <fill>
      <patternFill patternType="solid">
        <fgColor theme="9" tint="0.79998168889431442"/>
        <bgColor indexed="64"/>
      </patternFill>
    </fill>
  </fills>
  <borders count="22">
    <border>
      <left/>
      <right/>
      <top/>
      <bottom/>
      <diagonal/>
    </border>
    <border>
      <left style="medium">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style="double">
        <color theme="5" tint="-0.499984740745262"/>
      </left>
      <right/>
      <top style="double">
        <color theme="5" tint="-0.499984740745262"/>
      </top>
      <bottom style="double">
        <color theme="5" tint="-0.499984740745262"/>
      </bottom>
      <diagonal/>
    </border>
    <border>
      <left/>
      <right/>
      <top style="double">
        <color theme="5" tint="-0.499984740745262"/>
      </top>
      <bottom style="double">
        <color theme="5" tint="-0.499984740745262"/>
      </bottom>
      <diagonal/>
    </border>
    <border>
      <left/>
      <right style="double">
        <color theme="5" tint="-0.499984740745262"/>
      </right>
      <top style="double">
        <color theme="5" tint="-0.499984740745262"/>
      </top>
      <bottom style="double">
        <color theme="5" tint="-0.499984740745262"/>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style="thin">
        <color indexed="8"/>
      </right>
      <top style="thin">
        <color indexed="8"/>
      </top>
      <bottom style="thin">
        <color indexed="8"/>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bottom/>
      <diagonal/>
    </border>
    <border>
      <left style="thin">
        <color theme="5" tint="-0.499984740745262"/>
      </left>
      <right style="thin">
        <color theme="5" tint="-0.499984740745262"/>
      </right>
      <top/>
      <bottom style="thin">
        <color theme="5" tint="-0.499984740745262"/>
      </bottom>
      <diagonal/>
    </border>
    <border>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77">
    <xf numFmtId="0" fontId="0" fillId="0" borderId="0" xfId="0"/>
    <xf numFmtId="0" fontId="1" fillId="0" borderId="0" xfId="0" applyFont="1" applyFill="1"/>
    <xf numFmtId="0" fontId="4" fillId="0" borderId="0" xfId="0" applyFont="1" applyFill="1" applyBorder="1" applyAlignment="1">
      <alignment horizontal="left" wrapText="1" indent="1"/>
    </xf>
    <xf numFmtId="0" fontId="5" fillId="0" borderId="0" xfId="0" applyFont="1" applyFill="1" applyBorder="1" applyAlignment="1">
      <alignment vertical="top" wrapText="1"/>
    </xf>
    <xf numFmtId="0" fontId="8" fillId="3" borderId="4" xfId="0" applyFont="1" applyFill="1" applyBorder="1" applyAlignment="1" applyProtection="1">
      <alignment horizontal="center" vertical="center" shrinkToFit="1"/>
      <protection locked="0"/>
    </xf>
    <xf numFmtId="0" fontId="1" fillId="0" borderId="0" xfId="0" applyFont="1" applyFill="1" applyAlignment="1">
      <alignment horizontal="left" vertical="top" indent="2"/>
    </xf>
    <xf numFmtId="0" fontId="1" fillId="0" borderId="0" xfId="0" applyFont="1" applyFill="1" applyAlignment="1">
      <alignment vertical="top"/>
    </xf>
    <xf numFmtId="0" fontId="1" fillId="0" borderId="0" xfId="0" applyFont="1" applyFill="1" applyBorder="1"/>
    <xf numFmtId="0" fontId="1" fillId="4" borderId="0" xfId="0" applyFont="1" applyFill="1"/>
    <xf numFmtId="0" fontId="1" fillId="5" borderId="0" xfId="0" applyFont="1" applyFill="1"/>
    <xf numFmtId="0" fontId="1" fillId="5" borderId="0" xfId="0" applyFont="1" applyFill="1" applyBorder="1"/>
    <xf numFmtId="0" fontId="10" fillId="5" borderId="0" xfId="0" applyFont="1" applyFill="1" applyAlignment="1">
      <alignment vertical="center"/>
    </xf>
    <xf numFmtId="0" fontId="1" fillId="0" borderId="0" xfId="0" applyFont="1"/>
    <xf numFmtId="0" fontId="1" fillId="4" borderId="0" xfId="0" applyFont="1" applyFill="1" applyBorder="1"/>
    <xf numFmtId="0" fontId="1" fillId="0" borderId="0" xfId="0" applyFont="1" applyFill="1" applyBorder="1" applyAlignment="1">
      <alignment horizontal="center" vertical="center" wrapText="1"/>
    </xf>
    <xf numFmtId="0" fontId="13" fillId="5" borderId="0" xfId="0" applyFont="1" applyFill="1" applyAlignment="1">
      <alignment vertical="center"/>
    </xf>
    <xf numFmtId="0" fontId="1" fillId="0" borderId="0" xfId="0" applyFont="1" applyBorder="1"/>
    <xf numFmtId="0" fontId="1" fillId="5" borderId="11" xfId="0" applyFont="1" applyFill="1" applyBorder="1"/>
    <xf numFmtId="0" fontId="1" fillId="5" borderId="12" xfId="0" applyFont="1" applyFill="1" applyBorder="1"/>
    <xf numFmtId="0" fontId="1" fillId="0" borderId="0" xfId="0" applyFont="1" applyFill="1" applyBorder="1" applyAlignment="1">
      <alignment vertical="center"/>
    </xf>
    <xf numFmtId="0" fontId="7" fillId="0" borderId="13" xfId="0" applyFont="1" applyFill="1" applyBorder="1" applyAlignment="1" applyProtection="1">
      <alignment horizontal="center" vertical="center"/>
      <protection locked="0"/>
    </xf>
    <xf numFmtId="166" fontId="9" fillId="6" borderId="14" xfId="0" applyNumberFormat="1" applyFont="1" applyFill="1" applyBorder="1" applyAlignment="1" applyProtection="1">
      <alignment vertical="center"/>
      <protection locked="0"/>
    </xf>
    <xf numFmtId="0" fontId="1" fillId="4" borderId="0" xfId="0" applyFont="1" applyFill="1" applyBorder="1" applyAlignment="1">
      <alignment vertical="center"/>
    </xf>
    <xf numFmtId="0" fontId="1" fillId="5" borderId="0" xfId="0" applyFont="1" applyFill="1" applyAlignment="1">
      <alignment vertical="center"/>
    </xf>
    <xf numFmtId="165" fontId="14" fillId="5" borderId="14" xfId="0" applyNumberFormat="1" applyFont="1" applyFill="1" applyBorder="1" applyAlignment="1" applyProtection="1">
      <alignment horizontal="left" vertical="center"/>
      <protection locked="0"/>
    </xf>
    <xf numFmtId="165" fontId="9" fillId="5" borderId="15" xfId="0" applyNumberFormat="1" applyFont="1" applyFill="1" applyBorder="1" applyAlignment="1" applyProtection="1">
      <alignment horizontal="center" vertical="center"/>
      <protection locked="0"/>
    </xf>
    <xf numFmtId="166" fontId="14" fillId="5" borderId="13" xfId="0" applyNumberFormat="1" applyFont="1" applyFill="1" applyBorder="1" applyAlignment="1" applyProtection="1">
      <alignment horizontal="right" vertical="center"/>
    </xf>
    <xf numFmtId="0" fontId="1" fillId="5" borderId="0" xfId="0" applyFont="1" applyFill="1" applyBorder="1" applyAlignment="1">
      <alignment vertical="center"/>
    </xf>
    <xf numFmtId="0" fontId="1" fillId="0" borderId="0" xfId="0" applyFont="1" applyFill="1" applyAlignment="1">
      <alignment vertical="center"/>
    </xf>
    <xf numFmtId="0" fontId="7" fillId="0" borderId="0" xfId="0" applyFont="1" applyFill="1" applyAlignment="1">
      <alignment vertical="center"/>
    </xf>
    <xf numFmtId="0" fontId="1" fillId="0" borderId="13" xfId="0" applyFont="1" applyFill="1" applyBorder="1" applyAlignment="1" applyProtection="1">
      <alignment horizontal="center" vertical="center"/>
      <protection locked="0"/>
    </xf>
    <xf numFmtId="0" fontId="15" fillId="0" borderId="0" xfId="0" applyFont="1" applyFill="1" applyBorder="1" applyAlignment="1">
      <alignment horizontal="center" vertical="center"/>
    </xf>
    <xf numFmtId="0" fontId="1" fillId="0" borderId="12"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167" fontId="16" fillId="0" borderId="19" xfId="0" applyNumberFormat="1" applyFont="1" applyBorder="1" applyAlignment="1">
      <alignment horizontal="right" vertical="top" wrapText="1"/>
    </xf>
    <xf numFmtId="165" fontId="9" fillId="5" borderId="19" xfId="0" applyNumberFormat="1" applyFont="1" applyFill="1" applyBorder="1" applyAlignment="1">
      <alignment horizontal="left" vertical="top" wrapText="1"/>
    </xf>
    <xf numFmtId="167" fontId="16" fillId="5" borderId="19" xfId="0" applyNumberFormat="1" applyFont="1" applyFill="1" applyBorder="1" applyAlignment="1">
      <alignment horizontal="right" vertical="top" wrapText="1"/>
    </xf>
    <xf numFmtId="167" fontId="9" fillId="5" borderId="19" xfId="0" applyNumberFormat="1" applyFont="1" applyFill="1" applyBorder="1" applyAlignment="1">
      <alignment horizontal="right" vertical="top" wrapText="1"/>
    </xf>
    <xf numFmtId="0" fontId="17" fillId="0" borderId="0" xfId="0" applyFont="1" applyFill="1" applyBorder="1" applyAlignment="1">
      <alignment horizontal="center"/>
    </xf>
    <xf numFmtId="166" fontId="4" fillId="0" borderId="0" xfId="0" applyNumberFormat="1" applyFont="1" applyAlignment="1">
      <alignment horizontal="right" wrapText="1"/>
    </xf>
    <xf numFmtId="168" fontId="17" fillId="5" borderId="0" xfId="0" applyNumberFormat="1" applyFont="1" applyFill="1" applyAlignment="1">
      <alignment horizontal="left" wrapText="1" indent="1"/>
    </xf>
    <xf numFmtId="167" fontId="16" fillId="5" borderId="20" xfId="0" applyNumberFormat="1" applyFont="1" applyFill="1" applyBorder="1" applyAlignment="1">
      <alignment horizontal="right" wrapText="1"/>
    </xf>
    <xf numFmtId="166" fontId="14" fillId="5" borderId="21" xfId="0" applyNumberFormat="1" applyFont="1" applyFill="1" applyBorder="1" applyAlignment="1">
      <alignment horizontal="right" vertical="center" wrapText="1"/>
    </xf>
    <xf numFmtId="167" fontId="16" fillId="0" borderId="0" xfId="0" applyNumberFormat="1" applyFont="1" applyAlignment="1">
      <alignment horizontal="right" vertical="top" wrapText="1"/>
    </xf>
    <xf numFmtId="165" fontId="9" fillId="5" borderId="0" xfId="0" applyNumberFormat="1" applyFont="1" applyFill="1" applyAlignment="1">
      <alignment horizontal="left" vertical="top" wrapText="1"/>
    </xf>
    <xf numFmtId="167" fontId="16" fillId="5" borderId="0" xfId="0" applyNumberFormat="1" applyFont="1" applyFill="1" applyAlignment="1">
      <alignment horizontal="right" vertical="top" wrapText="1"/>
    </xf>
    <xf numFmtId="169" fontId="9" fillId="5" borderId="0" xfId="0" applyNumberFormat="1" applyFont="1" applyFill="1" applyAlignment="1">
      <alignment horizontal="right" vertical="top" wrapText="1"/>
    </xf>
    <xf numFmtId="165" fontId="7" fillId="5" borderId="0" xfId="0" applyNumberFormat="1" applyFont="1" applyFill="1" applyAlignment="1">
      <alignment horizontal="left" vertical="top" wrapText="1"/>
    </xf>
    <xf numFmtId="167" fontId="9" fillId="5" borderId="0" xfId="0" applyNumberFormat="1" applyFont="1" applyFill="1" applyAlignment="1">
      <alignment horizontal="right" vertical="top" wrapText="1"/>
    </xf>
    <xf numFmtId="0" fontId="19" fillId="0" borderId="0" xfId="0" applyFont="1" applyFill="1"/>
    <xf numFmtId="0" fontId="19" fillId="0" borderId="0" xfId="0" applyFont="1" applyAlignment="1">
      <alignment vertical="top"/>
    </xf>
    <xf numFmtId="0" fontId="19" fillId="0" borderId="0" xfId="0" applyFont="1"/>
    <xf numFmtId="0" fontId="20" fillId="0" borderId="0" xfId="0" applyFont="1" applyFill="1"/>
    <xf numFmtId="0" fontId="1" fillId="7" borderId="0" xfId="0" applyFont="1" applyFill="1"/>
    <xf numFmtId="0" fontId="13" fillId="5" borderId="17" xfId="0" applyFont="1" applyFill="1" applyBorder="1" applyAlignment="1" applyProtection="1">
      <alignment horizontal="left" vertical="top"/>
      <protection locked="0"/>
    </xf>
    <xf numFmtId="0" fontId="13" fillId="5" borderId="18" xfId="0" applyFont="1" applyFill="1" applyBorder="1" applyAlignment="1" applyProtection="1">
      <alignment horizontal="left" vertical="top"/>
      <protection locked="0"/>
    </xf>
    <xf numFmtId="0" fontId="1" fillId="5" borderId="8"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0" xfId="0" applyFont="1" applyFill="1" applyBorder="1" applyAlignment="1">
      <alignment horizontal="left" vertical="top" wrapText="1"/>
    </xf>
    <xf numFmtId="0" fontId="22" fillId="0" borderId="0" xfId="1" applyFont="1" applyFill="1" applyAlignment="1">
      <alignment horizontal="left"/>
    </xf>
    <xf numFmtId="0" fontId="2" fillId="0" borderId="0" xfId="0" applyFont="1" applyFill="1" applyAlignment="1">
      <alignment horizontal="center" vertical="center" wrapText="1"/>
    </xf>
    <xf numFmtId="164" fontId="3" fillId="0" borderId="1" xfId="0" applyNumberFormat="1" applyFont="1" applyBorder="1" applyAlignment="1" applyProtection="1">
      <alignment horizontal="center" vertical="center"/>
      <protection locked="0"/>
    </xf>
    <xf numFmtId="164" fontId="3" fillId="0" borderId="2" xfId="0" applyNumberFormat="1" applyFont="1" applyBorder="1" applyAlignment="1" applyProtection="1">
      <alignment horizontal="center" vertical="center"/>
      <protection locked="0"/>
    </xf>
    <xf numFmtId="164" fontId="3" fillId="0" borderId="3" xfId="0" applyNumberFormat="1" applyFont="1" applyBorder="1" applyAlignment="1" applyProtection="1">
      <alignment horizontal="center" vertical="center"/>
      <protection locked="0"/>
    </xf>
    <xf numFmtId="165" fontId="6" fillId="2" borderId="1" xfId="0" applyNumberFormat="1" applyFont="1" applyFill="1" applyBorder="1" applyAlignment="1" applyProtection="1">
      <alignment horizontal="center" vertical="center"/>
      <protection locked="0"/>
    </xf>
    <xf numFmtId="165" fontId="6" fillId="2" borderId="2" xfId="0" applyNumberFormat="1" applyFont="1" applyFill="1" applyBorder="1" applyAlignment="1" applyProtection="1">
      <alignment horizontal="center" vertical="center"/>
      <protection locked="0"/>
    </xf>
    <xf numFmtId="165" fontId="6" fillId="2" borderId="3" xfId="0" applyNumberFormat="1" applyFont="1" applyFill="1" applyBorder="1" applyAlignment="1" applyProtection="1">
      <alignment horizontal="center" vertical="center"/>
      <protection locked="0"/>
    </xf>
    <xf numFmtId="0" fontId="1" fillId="5" borderId="0" xfId="0" applyFont="1" applyFill="1" applyAlignment="1">
      <alignment horizontal="center"/>
    </xf>
    <xf numFmtId="0" fontId="11" fillId="5" borderId="5" xfId="0" applyFont="1" applyFill="1" applyBorder="1" applyAlignment="1" applyProtection="1">
      <alignment horizontal="center" vertical="center" shrinkToFit="1"/>
      <protection locked="0"/>
    </xf>
    <xf numFmtId="0" fontId="11" fillId="5" borderId="6" xfId="0"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shrinkToFit="1"/>
      <protection locked="0"/>
    </xf>
    <xf numFmtId="0" fontId="12" fillId="0" borderId="0" xfId="0" applyFont="1" applyFill="1" applyBorder="1" applyAlignment="1">
      <alignment horizontal="center" vertical="center" wrapText="1"/>
    </xf>
    <xf numFmtId="0" fontId="13" fillId="5" borderId="8" xfId="0" applyFont="1" applyFill="1" applyBorder="1" applyAlignment="1" applyProtection="1">
      <alignment horizontal="center" vertical="center"/>
      <protection locked="0"/>
    </xf>
    <xf numFmtId="0" fontId="13" fillId="5" borderId="9" xfId="0" applyFont="1" applyFill="1" applyBorder="1" applyAlignment="1" applyProtection="1">
      <alignment horizontal="center" vertical="center"/>
      <protection locked="0"/>
    </xf>
    <xf numFmtId="0" fontId="13" fillId="5" borderId="10" xfId="0" applyFont="1" applyFill="1" applyBorder="1" applyAlignment="1" applyProtection="1">
      <alignment horizontal="center" vertical="center"/>
      <protection locked="0"/>
    </xf>
    <xf numFmtId="0" fontId="1" fillId="5" borderId="16" xfId="0" applyFont="1" applyFill="1" applyBorder="1" applyAlignment="1" applyProtection="1">
      <alignment horizontal="left" vertical="top" wrapText="1"/>
      <protection locked="0"/>
    </xf>
  </cellXfs>
  <cellStyles count="2">
    <cellStyle name="Link" xfId="1" builtinId="8"/>
    <cellStyle name="Standard" xfId="0" builtinId="0"/>
  </cellStyles>
  <dxfs count="18">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http://www.brotkruemel.com"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52919</xdr:rowOff>
    </xdr:from>
    <xdr:to>
      <xdr:col>7</xdr:col>
      <xdr:colOff>3248025</xdr:colOff>
      <xdr:row>4</xdr:row>
      <xdr:rowOff>101601</xdr:rowOff>
    </xdr:to>
    <xdr:pic>
      <xdr:nvPicPr>
        <xdr:cNvPr id="2" name="Grafik 1"/>
        <xdr:cNvPicPr>
          <a:picLocks noChangeAspect="1"/>
        </xdr:cNvPicPr>
      </xdr:nvPicPr>
      <xdr:blipFill>
        <a:blip xmlns:r="http://schemas.openxmlformats.org/officeDocument/2006/relationships" r:embed="rId1"/>
        <a:stretch>
          <a:fillRect/>
        </a:stretch>
      </xdr:blipFill>
      <xdr:spPr>
        <a:xfrm>
          <a:off x="136525" y="129119"/>
          <a:ext cx="5283200" cy="620182"/>
        </a:xfrm>
        <a:prstGeom prst="rect">
          <a:avLst/>
        </a:prstGeom>
      </xdr:spPr>
    </xdr:pic>
    <xdr:clientData/>
  </xdr:twoCellAnchor>
  <xdr:twoCellAnchor editAs="oneCell">
    <xdr:from>
      <xdr:col>7</xdr:col>
      <xdr:colOff>661458</xdr:colOff>
      <xdr:row>8</xdr:row>
      <xdr:rowOff>29864</xdr:rowOff>
    </xdr:from>
    <xdr:to>
      <xdr:col>7</xdr:col>
      <xdr:colOff>2990850</xdr:colOff>
      <xdr:row>11</xdr:row>
      <xdr:rowOff>27858</xdr:rowOff>
    </xdr:to>
    <xdr:pic>
      <xdr:nvPicPr>
        <xdr:cNvPr id="3" name="Grafik 2">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31041" y="1575031"/>
          <a:ext cx="2329392" cy="675327"/>
        </a:xfrm>
        <a:prstGeom prst="rect">
          <a:avLst/>
        </a:prstGeom>
      </xdr:spPr>
    </xdr:pic>
    <xdr:clientData/>
  </xdr:twoCellAnchor>
  <xdr:twoCellAnchor editAs="oneCell">
    <xdr:from>
      <xdr:col>11</xdr:col>
      <xdr:colOff>1682750</xdr:colOff>
      <xdr:row>38</xdr:row>
      <xdr:rowOff>31750</xdr:rowOff>
    </xdr:from>
    <xdr:to>
      <xdr:col>12</xdr:col>
      <xdr:colOff>57226</xdr:colOff>
      <xdr:row>41</xdr:row>
      <xdr:rowOff>41275</xdr:rowOff>
    </xdr:to>
    <xdr:pic>
      <xdr:nvPicPr>
        <xdr:cNvPr id="4" name="Grafik 3">
          <a:hlinkClick xmlns:r="http://schemas.openxmlformats.org/officeDocument/2006/relationships" r:id="rId2"/>
        </xdr:cNvPr>
        <xdr:cNvPicPr>
          <a:picLocks noChangeAspect="1"/>
        </xdr:cNvPicPr>
      </xdr:nvPicPr>
      <xdr:blipFill>
        <a:blip xmlns:r="http://schemas.openxmlformats.org/officeDocument/2006/relationships" r:embed="rId4"/>
        <a:stretch>
          <a:fillRect/>
        </a:stretch>
      </xdr:blipFill>
      <xdr:spPr>
        <a:xfrm>
          <a:off x="8883650" y="8366125"/>
          <a:ext cx="2479751" cy="314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Y50"/>
  <sheetViews>
    <sheetView tabSelected="1" zoomScale="80" zoomScaleNormal="80" workbookViewId="0">
      <selection activeCell="I3" sqref="I3:K3"/>
    </sheetView>
  </sheetViews>
  <sheetFormatPr baseColWidth="10" defaultColWidth="11.42578125" defaultRowHeight="15" x14ac:dyDescent="0.25"/>
  <cols>
    <col min="1" max="1" width="1.5703125" style="1" customWidth="1"/>
    <col min="2" max="2" width="11.42578125" style="1"/>
    <col min="3" max="3" width="3.140625" style="1" customWidth="1"/>
    <col min="4" max="4" width="9.7109375" style="1" customWidth="1"/>
    <col min="5" max="5" width="3.85546875" style="1" customWidth="1"/>
    <col min="6" max="6" width="0.85546875" style="1" customWidth="1"/>
    <col min="7" max="7" width="2" style="1" customWidth="1"/>
    <col min="8" max="8" width="55.42578125" style="1" customWidth="1"/>
    <col min="9" max="9" width="4.85546875" style="1" customWidth="1"/>
    <col min="10" max="10" width="13.28515625" style="1" customWidth="1"/>
    <col min="11" max="11" width="5.28515625" style="1" customWidth="1"/>
    <col min="12" max="12" width="61.5703125" style="1" customWidth="1"/>
    <col min="13" max="13" width="2.28515625" style="1" customWidth="1"/>
    <col min="14" max="14" width="0.85546875" style="1" customWidth="1"/>
    <col min="15" max="17" width="11.42578125" style="1"/>
    <col min="18" max="19" width="0" style="1" hidden="1" customWidth="1"/>
    <col min="20" max="23" width="11.42578125" style="1"/>
  </cols>
  <sheetData>
    <row r="1" spans="1:25" s="1" customFormat="1" ht="6" customHeight="1" x14ac:dyDescent="0.2"/>
    <row r="2" spans="1:25" s="1" customFormat="1" ht="8.25" customHeight="1" thickBot="1" x14ac:dyDescent="0.25"/>
    <row r="3" spans="1:25" s="1" customFormat="1" ht="31.5" customHeight="1" thickBot="1" x14ac:dyDescent="0.25">
      <c r="B3" s="61"/>
      <c r="C3" s="61"/>
      <c r="D3" s="61"/>
      <c r="E3" s="61"/>
      <c r="F3" s="61"/>
      <c r="G3" s="61"/>
      <c r="H3" s="61"/>
      <c r="I3" s="62">
        <v>1</v>
      </c>
      <c r="J3" s="63"/>
      <c r="K3" s="64"/>
      <c r="L3" s="2" t="s">
        <v>0</v>
      </c>
    </row>
    <row r="4" spans="1:25" s="1" customFormat="1" ht="8.25" customHeight="1" thickBot="1" x14ac:dyDescent="0.25">
      <c r="B4" s="61"/>
      <c r="C4" s="61"/>
      <c r="D4" s="61"/>
      <c r="E4" s="61"/>
      <c r="F4" s="61"/>
      <c r="G4" s="61"/>
      <c r="H4" s="61"/>
      <c r="I4" s="3"/>
      <c r="J4" s="3"/>
    </row>
    <row r="5" spans="1:25" s="1" customFormat="1" ht="31.5" customHeight="1" thickBot="1" x14ac:dyDescent="0.25">
      <c r="B5" s="61"/>
      <c r="C5" s="61"/>
      <c r="D5" s="61"/>
      <c r="E5" s="61"/>
      <c r="F5" s="61"/>
      <c r="G5" s="61"/>
      <c r="H5" s="61"/>
      <c r="I5" s="65"/>
      <c r="J5" s="66"/>
      <c r="K5" s="67"/>
      <c r="L5" s="2" t="s">
        <v>1</v>
      </c>
      <c r="S5" s="54" t="s">
        <v>2</v>
      </c>
    </row>
    <row r="6" spans="1:25" s="1" customFormat="1" ht="23.25" customHeight="1" thickBot="1" x14ac:dyDescent="0.25">
      <c r="B6" s="4"/>
      <c r="C6" s="5" t="s">
        <v>3</v>
      </c>
      <c r="D6" s="6"/>
      <c r="I6" s="7"/>
      <c r="J6" s="7"/>
      <c r="K6" s="7"/>
      <c r="L6" s="7"/>
      <c r="M6" s="7"/>
      <c r="N6" s="7"/>
      <c r="S6" s="54" t="s">
        <v>4</v>
      </c>
    </row>
    <row r="7" spans="1:25" ht="4.5" customHeight="1" x14ac:dyDescent="0.25">
      <c r="F7" s="8"/>
      <c r="G7" s="8"/>
      <c r="H7" s="8"/>
      <c r="I7" s="8"/>
      <c r="J7" s="8"/>
      <c r="K7" s="8"/>
      <c r="L7" s="8"/>
      <c r="M7" s="8"/>
      <c r="N7" s="8"/>
      <c r="X7" s="1"/>
      <c r="Y7" s="1"/>
    </row>
    <row r="8" spans="1:25" ht="8.25" customHeight="1" thickBot="1" x14ac:dyDescent="0.3">
      <c r="F8" s="8"/>
      <c r="G8" s="9"/>
      <c r="H8" s="9"/>
      <c r="I8" s="10"/>
      <c r="J8" s="10"/>
      <c r="K8" s="10"/>
      <c r="L8" s="10"/>
      <c r="M8" s="10"/>
      <c r="N8" s="8"/>
      <c r="X8" s="1"/>
      <c r="Y8" s="1"/>
    </row>
    <row r="9" spans="1:25" ht="28.5" thickTop="1" thickBot="1" x14ac:dyDescent="0.3">
      <c r="F9" s="8"/>
      <c r="G9" s="9"/>
      <c r="H9" s="68"/>
      <c r="I9" s="11"/>
      <c r="J9" s="69" t="s">
        <v>22</v>
      </c>
      <c r="K9" s="70"/>
      <c r="L9" s="71"/>
      <c r="M9" s="9"/>
      <c r="N9" s="8"/>
      <c r="X9" s="1"/>
      <c r="Y9" s="1"/>
    </row>
    <row r="10" spans="1:25" ht="9.75" customHeight="1" thickTop="1" x14ac:dyDescent="0.25">
      <c r="A10" s="12"/>
      <c r="B10" s="12"/>
      <c r="C10" s="12"/>
      <c r="D10" s="12"/>
      <c r="E10" s="7"/>
      <c r="F10" s="13"/>
      <c r="G10" s="10"/>
      <c r="H10" s="68"/>
      <c r="I10" s="9"/>
      <c r="J10" s="10"/>
      <c r="K10" s="9"/>
      <c r="L10" s="10"/>
      <c r="M10" s="10"/>
      <c r="N10" s="8"/>
      <c r="X10" s="1"/>
      <c r="Y10" s="1"/>
    </row>
    <row r="11" spans="1:25" ht="15" customHeight="1" x14ac:dyDescent="0.25">
      <c r="A11" s="7"/>
      <c r="B11" s="72" t="s">
        <v>5</v>
      </c>
      <c r="C11" s="14"/>
      <c r="D11" s="72" t="s">
        <v>6</v>
      </c>
      <c r="E11" s="7"/>
      <c r="F11" s="13"/>
      <c r="G11" s="10"/>
      <c r="H11" s="68"/>
      <c r="I11" s="15"/>
      <c r="J11" s="73" t="s">
        <v>27</v>
      </c>
      <c r="K11" s="74"/>
      <c r="L11" s="75"/>
      <c r="M11" s="10"/>
      <c r="N11" s="8"/>
      <c r="X11" s="1"/>
      <c r="Y11" s="1"/>
    </row>
    <row r="12" spans="1:25" x14ac:dyDescent="0.25">
      <c r="A12" s="7"/>
      <c r="B12" s="72"/>
      <c r="C12" s="14"/>
      <c r="D12" s="72"/>
      <c r="E12" s="7"/>
      <c r="F12" s="13"/>
      <c r="G12" s="10"/>
      <c r="H12" s="10"/>
      <c r="I12" s="10"/>
      <c r="J12" s="9"/>
      <c r="K12" s="9"/>
      <c r="L12" s="10"/>
      <c r="M12" s="10"/>
      <c r="N12" s="8"/>
      <c r="X12" s="1"/>
      <c r="Y12" s="1"/>
    </row>
    <row r="13" spans="1:25" ht="3.75" customHeight="1" x14ac:dyDescent="0.25">
      <c r="B13" s="12"/>
      <c r="C13" s="14"/>
      <c r="D13" s="16"/>
      <c r="F13" s="8"/>
      <c r="G13" s="9"/>
      <c r="H13" s="10"/>
      <c r="I13" s="17"/>
      <c r="J13" s="18"/>
      <c r="K13" s="9"/>
      <c r="L13" s="10"/>
      <c r="M13" s="10"/>
      <c r="N13" s="8"/>
      <c r="X13" s="1"/>
      <c r="Y13" s="1"/>
    </row>
    <row r="14" spans="1:25" ht="19.5" customHeight="1" x14ac:dyDescent="0.25">
      <c r="A14" s="19"/>
      <c r="B14" s="20" t="s">
        <v>8</v>
      </c>
      <c r="C14" s="14"/>
      <c r="D14" s="21">
        <v>0.3</v>
      </c>
      <c r="E14" s="19"/>
      <c r="F14" s="22"/>
      <c r="G14" s="23"/>
      <c r="H14" s="24" t="s">
        <v>25</v>
      </c>
      <c r="I14" s="25" t="s">
        <v>11</v>
      </c>
      <c r="J14" s="26">
        <f>IF(AND($I$5&gt;0,$R$40&gt;0),"-----",IF(D14&lt;&gt;"",D14*$J$41,""))</f>
        <v>0.3</v>
      </c>
      <c r="K14" s="23"/>
      <c r="L14" s="76" t="s">
        <v>28</v>
      </c>
      <c r="M14" s="27"/>
      <c r="N14" s="8"/>
      <c r="R14" s="54" t="str">
        <f>IF(I14="","",I14)</f>
        <v>kg</v>
      </c>
      <c r="S14" s="54">
        <f t="shared" ref="S14:S37" si="0">IF(AND(B14&lt;&gt;"o",B14&lt;&gt;"o2",B14&lt;&gt;"o3"),D14,0)</f>
        <v>0</v>
      </c>
      <c r="X14" s="28"/>
      <c r="Y14" s="28"/>
    </row>
    <row r="15" spans="1:25" ht="19.5" customHeight="1" x14ac:dyDescent="0.25">
      <c r="A15" s="19"/>
      <c r="B15" s="20" t="s">
        <v>9</v>
      </c>
      <c r="C15" s="14"/>
      <c r="D15" s="21">
        <v>0.06</v>
      </c>
      <c r="E15" s="19"/>
      <c r="F15" s="22"/>
      <c r="G15" s="23"/>
      <c r="H15" s="24" t="s">
        <v>21</v>
      </c>
      <c r="I15" s="25" t="s">
        <v>11</v>
      </c>
      <c r="J15" s="26">
        <f t="shared" ref="J15:J37" si="1">IF(AND($I$5&gt;0,$R$40&gt;0),"-----",IF(D15&lt;&gt;"",D15*$J$41,""))</f>
        <v>0.06</v>
      </c>
      <c r="K15" s="23"/>
      <c r="L15" s="55"/>
      <c r="M15" s="27"/>
      <c r="N15" s="8"/>
      <c r="R15" s="54" t="str">
        <f t="shared" ref="R15:R37" si="2">IF(I15="","",I15)</f>
        <v>kg</v>
      </c>
      <c r="S15" s="54">
        <f t="shared" si="0"/>
        <v>0.06</v>
      </c>
      <c r="X15" s="28"/>
      <c r="Y15" s="28"/>
    </row>
    <row r="16" spans="1:25" ht="19.5" customHeight="1" x14ac:dyDescent="0.25">
      <c r="A16" s="19"/>
      <c r="B16" s="20" t="s">
        <v>9</v>
      </c>
      <c r="C16" s="14"/>
      <c r="D16" s="21">
        <v>0.24</v>
      </c>
      <c r="E16" s="19"/>
      <c r="F16" s="22"/>
      <c r="G16" s="23"/>
      <c r="H16" s="24" t="s">
        <v>14</v>
      </c>
      <c r="I16" s="25" t="s">
        <v>11</v>
      </c>
      <c r="J16" s="26">
        <f t="shared" si="1"/>
        <v>0.24</v>
      </c>
      <c r="K16" s="23"/>
      <c r="L16" s="55"/>
      <c r="M16" s="27"/>
      <c r="N16" s="8"/>
      <c r="R16" s="54" t="str">
        <f t="shared" si="2"/>
        <v>kg</v>
      </c>
      <c r="S16" s="54">
        <f t="shared" si="0"/>
        <v>0.24</v>
      </c>
      <c r="X16" s="28"/>
      <c r="Y16" s="28"/>
    </row>
    <row r="17" spans="1:25" ht="19.5" customHeight="1" x14ac:dyDescent="0.25">
      <c r="A17" s="19"/>
      <c r="B17" s="20" t="s">
        <v>9</v>
      </c>
      <c r="C17" s="14"/>
      <c r="D17" s="21">
        <v>4.0000000000000001E-3</v>
      </c>
      <c r="E17" s="19"/>
      <c r="F17" s="22"/>
      <c r="G17" s="23"/>
      <c r="H17" s="24" t="s">
        <v>10</v>
      </c>
      <c r="I17" s="25" t="s">
        <v>11</v>
      </c>
      <c r="J17" s="26">
        <f t="shared" si="1"/>
        <v>4.0000000000000001E-3</v>
      </c>
      <c r="K17" s="23"/>
      <c r="L17" s="55"/>
      <c r="M17" s="27"/>
      <c r="N17" s="8"/>
      <c r="R17" s="54" t="str">
        <f t="shared" si="2"/>
        <v>kg</v>
      </c>
      <c r="S17" s="54">
        <f t="shared" si="0"/>
        <v>4.0000000000000001E-3</v>
      </c>
      <c r="X17" s="29"/>
      <c r="Y17" s="28"/>
    </row>
    <row r="18" spans="1:25" ht="19.5" customHeight="1" x14ac:dyDescent="0.25">
      <c r="A18" s="19"/>
      <c r="B18" s="20" t="s">
        <v>8</v>
      </c>
      <c r="C18" s="14"/>
      <c r="D18" s="21">
        <v>0.33800000000000002</v>
      </c>
      <c r="E18" s="19"/>
      <c r="F18" s="22"/>
      <c r="G18" s="23"/>
      <c r="H18" s="24" t="s">
        <v>26</v>
      </c>
      <c r="I18" s="25" t="s">
        <v>11</v>
      </c>
      <c r="J18" s="26">
        <f t="shared" si="1"/>
        <v>0.33800000000000002</v>
      </c>
      <c r="K18" s="23"/>
      <c r="L18" s="55"/>
      <c r="M18" s="27"/>
      <c r="N18" s="8"/>
      <c r="R18" s="54" t="str">
        <f t="shared" si="2"/>
        <v>kg</v>
      </c>
      <c r="S18" s="54">
        <f t="shared" si="0"/>
        <v>0</v>
      </c>
      <c r="X18" s="28"/>
      <c r="Y18" s="28"/>
    </row>
    <row r="19" spans="1:25" ht="19.5" customHeight="1" x14ac:dyDescent="0.25">
      <c r="A19" s="19"/>
      <c r="B19" s="20" t="s">
        <v>9</v>
      </c>
      <c r="C19" s="14"/>
      <c r="D19" s="21">
        <v>0.04</v>
      </c>
      <c r="E19" s="19"/>
      <c r="F19" s="22"/>
      <c r="G19" s="23"/>
      <c r="H19" s="24" t="s">
        <v>13</v>
      </c>
      <c r="I19" s="25" t="s">
        <v>11</v>
      </c>
      <c r="J19" s="26">
        <f t="shared" si="1"/>
        <v>0.04</v>
      </c>
      <c r="K19" s="23"/>
      <c r="L19" s="55"/>
      <c r="M19" s="27"/>
      <c r="N19" s="8"/>
      <c r="R19" s="54" t="str">
        <f t="shared" si="2"/>
        <v>kg</v>
      </c>
      <c r="S19" s="54">
        <f t="shared" si="0"/>
        <v>0.04</v>
      </c>
      <c r="X19" s="28"/>
      <c r="Y19" s="28"/>
    </row>
    <row r="20" spans="1:25" ht="19.5" customHeight="1" x14ac:dyDescent="0.25">
      <c r="A20" s="19"/>
      <c r="B20" s="20" t="s">
        <v>9</v>
      </c>
      <c r="C20" s="14"/>
      <c r="D20" s="21">
        <v>0.04</v>
      </c>
      <c r="E20" s="19"/>
      <c r="F20" s="22"/>
      <c r="G20" s="23"/>
      <c r="H20" s="24" t="s">
        <v>16</v>
      </c>
      <c r="I20" s="25" t="s">
        <v>11</v>
      </c>
      <c r="J20" s="26">
        <f t="shared" si="1"/>
        <v>0.04</v>
      </c>
      <c r="K20" s="23"/>
      <c r="L20" s="55"/>
      <c r="M20" s="27"/>
      <c r="N20" s="8"/>
      <c r="R20" s="54" t="str">
        <f t="shared" si="2"/>
        <v>kg</v>
      </c>
      <c r="S20" s="54">
        <f t="shared" si="0"/>
        <v>0.04</v>
      </c>
      <c r="X20" s="28"/>
      <c r="Y20" s="28"/>
    </row>
    <row r="21" spans="1:25" ht="19.5" customHeight="1" x14ac:dyDescent="0.25">
      <c r="A21" s="19"/>
      <c r="B21" s="20" t="s">
        <v>9</v>
      </c>
      <c r="C21" s="14"/>
      <c r="D21" s="21">
        <v>0.03</v>
      </c>
      <c r="E21" s="19"/>
      <c r="F21" s="22"/>
      <c r="G21" s="23"/>
      <c r="H21" s="24" t="s">
        <v>15</v>
      </c>
      <c r="I21" s="25" t="s">
        <v>11</v>
      </c>
      <c r="J21" s="26">
        <f t="shared" si="1"/>
        <v>0.03</v>
      </c>
      <c r="K21" s="23"/>
      <c r="L21" s="55"/>
      <c r="M21" s="27"/>
      <c r="N21" s="8"/>
      <c r="R21" s="54" t="str">
        <f t="shared" si="2"/>
        <v>kg</v>
      </c>
      <c r="S21" s="54">
        <f t="shared" si="0"/>
        <v>0.03</v>
      </c>
      <c r="X21" s="28"/>
      <c r="Y21" s="28"/>
    </row>
    <row r="22" spans="1:25" ht="19.5" customHeight="1" x14ac:dyDescent="0.25">
      <c r="A22" s="19"/>
      <c r="B22" s="20" t="s">
        <v>9</v>
      </c>
      <c r="C22" s="14"/>
      <c r="D22" s="21">
        <v>8.0000000000000002E-3</v>
      </c>
      <c r="E22" s="19"/>
      <c r="F22" s="22"/>
      <c r="G22" s="23"/>
      <c r="H22" s="24" t="s">
        <v>17</v>
      </c>
      <c r="I22" s="25" t="s">
        <v>11</v>
      </c>
      <c r="J22" s="26">
        <f t="shared" si="1"/>
        <v>8.0000000000000002E-3</v>
      </c>
      <c r="K22" s="23"/>
      <c r="L22" s="55"/>
      <c r="M22" s="27"/>
      <c r="N22" s="8"/>
      <c r="R22" s="54" t="str">
        <f t="shared" si="2"/>
        <v>kg</v>
      </c>
      <c r="S22" s="54">
        <f t="shared" si="0"/>
        <v>8.0000000000000002E-3</v>
      </c>
      <c r="X22" s="28"/>
      <c r="Y22" s="28"/>
    </row>
    <row r="23" spans="1:25" ht="19.5" customHeight="1" x14ac:dyDescent="0.25">
      <c r="A23" s="19"/>
      <c r="B23" s="20" t="s">
        <v>9</v>
      </c>
      <c r="C23" s="14"/>
      <c r="D23" s="21">
        <v>0.02</v>
      </c>
      <c r="E23" s="19"/>
      <c r="F23" s="22"/>
      <c r="G23" s="23"/>
      <c r="H23" s="24" t="s">
        <v>10</v>
      </c>
      <c r="I23" s="25" t="s">
        <v>11</v>
      </c>
      <c r="J23" s="26">
        <f t="shared" si="1"/>
        <v>0.02</v>
      </c>
      <c r="K23" s="23"/>
      <c r="L23" s="55"/>
      <c r="M23" s="27"/>
      <c r="N23" s="8"/>
      <c r="R23" s="54" t="str">
        <f t="shared" si="2"/>
        <v>kg</v>
      </c>
      <c r="S23" s="54">
        <f t="shared" si="0"/>
        <v>0.02</v>
      </c>
      <c r="X23" s="28"/>
      <c r="Y23" s="28"/>
    </row>
    <row r="24" spans="1:25" ht="19.5" customHeight="1" x14ac:dyDescent="0.25">
      <c r="A24" s="19"/>
      <c r="B24" s="20" t="s">
        <v>9</v>
      </c>
      <c r="C24" s="14"/>
      <c r="D24" s="21">
        <v>0.2</v>
      </c>
      <c r="E24" s="19"/>
      <c r="F24" s="22"/>
      <c r="G24" s="23"/>
      <c r="H24" s="24" t="s">
        <v>14</v>
      </c>
      <c r="I24" s="25" t="s">
        <v>11</v>
      </c>
      <c r="J24" s="26">
        <f t="shared" si="1"/>
        <v>0.2</v>
      </c>
      <c r="K24" s="23"/>
      <c r="L24" s="55"/>
      <c r="M24" s="27"/>
      <c r="N24" s="8"/>
      <c r="R24" s="54" t="str">
        <f t="shared" si="2"/>
        <v>kg</v>
      </c>
      <c r="S24" s="54">
        <f t="shared" si="0"/>
        <v>0.2</v>
      </c>
      <c r="X24" s="28"/>
      <c r="Y24" s="28"/>
    </row>
    <row r="25" spans="1:25" ht="19.5" customHeight="1" x14ac:dyDescent="0.25">
      <c r="A25" s="19"/>
      <c r="B25" s="20"/>
      <c r="C25" s="14"/>
      <c r="D25" s="21">
        <v>0.3</v>
      </c>
      <c r="E25" s="19"/>
      <c r="F25" s="22"/>
      <c r="G25" s="23"/>
      <c r="H25" s="24" t="s">
        <v>20</v>
      </c>
      <c r="I25" s="25" t="s">
        <v>11</v>
      </c>
      <c r="J25" s="26">
        <f t="shared" si="1"/>
        <v>0.3</v>
      </c>
      <c r="K25" s="23"/>
      <c r="L25" s="55"/>
      <c r="M25" s="27"/>
      <c r="N25" s="8"/>
      <c r="R25" s="54" t="str">
        <f t="shared" si="2"/>
        <v>kg</v>
      </c>
      <c r="S25" s="54">
        <f t="shared" si="0"/>
        <v>0.3</v>
      </c>
      <c r="X25" s="28"/>
      <c r="Y25" s="28"/>
    </row>
    <row r="26" spans="1:25" ht="19.5" customHeight="1" x14ac:dyDescent="0.25">
      <c r="A26" s="19"/>
      <c r="B26" s="30"/>
      <c r="C26" s="14"/>
      <c r="D26" s="21">
        <v>0.64</v>
      </c>
      <c r="E26" s="19"/>
      <c r="F26" s="22"/>
      <c r="G26" s="23"/>
      <c r="H26" s="24" t="s">
        <v>21</v>
      </c>
      <c r="I26" s="25" t="s">
        <v>11</v>
      </c>
      <c r="J26" s="26">
        <f t="shared" si="1"/>
        <v>0.64</v>
      </c>
      <c r="K26" s="23"/>
      <c r="L26" s="55"/>
      <c r="M26" s="27"/>
      <c r="N26" s="8"/>
      <c r="R26" s="54" t="str">
        <f t="shared" si="2"/>
        <v>kg</v>
      </c>
      <c r="S26" s="54">
        <f t="shared" si="0"/>
        <v>0.64</v>
      </c>
      <c r="X26" s="28"/>
      <c r="Y26" s="28"/>
    </row>
    <row r="27" spans="1:25" ht="19.5" customHeight="1" x14ac:dyDescent="0.25">
      <c r="A27" s="19"/>
      <c r="B27" s="30"/>
      <c r="C27" s="14"/>
      <c r="D27" s="21">
        <v>0.02</v>
      </c>
      <c r="E27" s="19"/>
      <c r="F27" s="22"/>
      <c r="G27" s="23"/>
      <c r="H27" s="24" t="s">
        <v>24</v>
      </c>
      <c r="I27" s="25" t="s">
        <v>11</v>
      </c>
      <c r="J27" s="26">
        <f t="shared" si="1"/>
        <v>0.02</v>
      </c>
      <c r="K27" s="23"/>
      <c r="L27" s="55"/>
      <c r="M27" s="27"/>
      <c r="N27" s="8"/>
      <c r="R27" s="54" t="str">
        <f t="shared" si="2"/>
        <v>kg</v>
      </c>
      <c r="S27" s="54">
        <f t="shared" si="0"/>
        <v>0.02</v>
      </c>
      <c r="X27" s="28"/>
      <c r="Y27" s="28"/>
    </row>
    <row r="28" spans="1:25" ht="19.5" customHeight="1" x14ac:dyDescent="0.25">
      <c r="A28" s="19"/>
      <c r="B28" s="30"/>
      <c r="C28" s="14"/>
      <c r="D28" s="21">
        <v>0.02</v>
      </c>
      <c r="E28" s="19"/>
      <c r="F28" s="22"/>
      <c r="G28" s="23"/>
      <c r="H28" s="24" t="s">
        <v>19</v>
      </c>
      <c r="I28" s="25" t="s">
        <v>11</v>
      </c>
      <c r="J28" s="26">
        <f t="shared" ref="J28:J30" si="3">IF(AND($I$5&gt;0,$R$40&gt;0),"-----",IF(D28&lt;&gt;"",D28*$J$41,""))</f>
        <v>0.02</v>
      </c>
      <c r="K28" s="23"/>
      <c r="L28" s="55"/>
      <c r="M28" s="27"/>
      <c r="N28" s="8"/>
      <c r="R28" s="54" t="str">
        <f t="shared" si="2"/>
        <v>kg</v>
      </c>
      <c r="S28" s="54">
        <f t="shared" si="0"/>
        <v>0.02</v>
      </c>
      <c r="X28" s="28"/>
      <c r="Y28" s="28"/>
    </row>
    <row r="29" spans="1:25" ht="19.5" customHeight="1" x14ac:dyDescent="0.25">
      <c r="A29" s="19"/>
      <c r="B29" s="30"/>
      <c r="C29" s="14"/>
      <c r="D29" s="21">
        <v>0.02</v>
      </c>
      <c r="E29" s="19"/>
      <c r="F29" s="22"/>
      <c r="G29" s="23"/>
      <c r="H29" s="24" t="s">
        <v>18</v>
      </c>
      <c r="I29" s="25" t="s">
        <v>11</v>
      </c>
      <c r="J29" s="26">
        <f t="shared" si="3"/>
        <v>0.02</v>
      </c>
      <c r="K29" s="23"/>
      <c r="L29" s="55"/>
      <c r="M29" s="27"/>
      <c r="N29" s="8"/>
      <c r="R29" s="54" t="str">
        <f t="shared" si="2"/>
        <v>kg</v>
      </c>
      <c r="S29" s="54">
        <f t="shared" si="0"/>
        <v>0.02</v>
      </c>
      <c r="X29" s="28"/>
      <c r="Y29" s="28"/>
    </row>
    <row r="30" spans="1:25" ht="19.5" customHeight="1" x14ac:dyDescent="0.25">
      <c r="A30" s="19"/>
      <c r="B30" s="30"/>
      <c r="C30" s="14"/>
      <c r="D30" s="21">
        <v>0.01</v>
      </c>
      <c r="E30" s="19"/>
      <c r="F30" s="22"/>
      <c r="G30" s="23"/>
      <c r="H30" s="24" t="s">
        <v>29</v>
      </c>
      <c r="I30" s="25" t="s">
        <v>11</v>
      </c>
      <c r="J30" s="26">
        <f t="shared" si="3"/>
        <v>0.01</v>
      </c>
      <c r="K30" s="23"/>
      <c r="L30" s="55"/>
      <c r="M30" s="27"/>
      <c r="N30" s="8"/>
      <c r="R30" s="54" t="str">
        <f t="shared" si="2"/>
        <v>kg</v>
      </c>
      <c r="S30" s="54">
        <f t="shared" si="0"/>
        <v>0.01</v>
      </c>
      <c r="X30" s="28"/>
      <c r="Y30" s="28"/>
    </row>
    <row r="31" spans="1:25" ht="19.5" customHeight="1" x14ac:dyDescent="0.25">
      <c r="A31" s="19"/>
      <c r="B31" s="30"/>
      <c r="C31" s="14"/>
      <c r="D31" s="21">
        <v>0.16</v>
      </c>
      <c r="E31" s="19"/>
      <c r="F31" s="22"/>
      <c r="G31" s="23"/>
      <c r="H31" s="24" t="s">
        <v>12</v>
      </c>
      <c r="I31" s="25" t="s">
        <v>11</v>
      </c>
      <c r="J31" s="26">
        <f t="shared" ref="J31" si="4">IF(AND($I$5&gt;0,$R$40&gt;0),"-----",IF(D31&lt;&gt;"",D31*$J$41,""))</f>
        <v>0.16</v>
      </c>
      <c r="K31" s="23"/>
      <c r="L31" s="55"/>
      <c r="M31" s="27"/>
      <c r="N31" s="8"/>
      <c r="R31" s="54" t="str">
        <f t="shared" si="2"/>
        <v>kg</v>
      </c>
      <c r="S31" s="54">
        <f t="shared" si="0"/>
        <v>0.16</v>
      </c>
      <c r="X31" s="28"/>
      <c r="Y31" s="28"/>
    </row>
    <row r="32" spans="1:25" ht="19.5" customHeight="1" x14ac:dyDescent="0.25">
      <c r="A32" s="19"/>
      <c r="B32" s="30"/>
      <c r="C32" s="14"/>
      <c r="D32" s="21"/>
      <c r="E32" s="19"/>
      <c r="F32" s="22"/>
      <c r="G32" s="23"/>
      <c r="H32" s="24"/>
      <c r="I32" s="25"/>
      <c r="J32" s="26" t="str">
        <f t="shared" si="1"/>
        <v/>
      </c>
      <c r="K32" s="23"/>
      <c r="L32" s="55"/>
      <c r="M32" s="27"/>
      <c r="N32" s="8"/>
      <c r="R32" s="54" t="str">
        <f t="shared" si="2"/>
        <v/>
      </c>
      <c r="S32" s="54">
        <f t="shared" si="0"/>
        <v>0</v>
      </c>
      <c r="X32" s="28"/>
      <c r="Y32" s="28"/>
    </row>
    <row r="33" spans="1:25" ht="19.5" customHeight="1" x14ac:dyDescent="0.25">
      <c r="A33" s="19"/>
      <c r="B33" s="30"/>
      <c r="C33" s="14"/>
      <c r="D33" s="21"/>
      <c r="E33" s="19"/>
      <c r="F33" s="22"/>
      <c r="G33" s="23"/>
      <c r="H33" s="24"/>
      <c r="I33" s="25"/>
      <c r="J33" s="26" t="str">
        <f t="shared" si="1"/>
        <v/>
      </c>
      <c r="K33" s="23"/>
      <c r="L33" s="55"/>
      <c r="M33" s="27"/>
      <c r="N33" s="8"/>
      <c r="R33" s="54" t="str">
        <f t="shared" si="2"/>
        <v/>
      </c>
      <c r="S33" s="54">
        <f t="shared" si="0"/>
        <v>0</v>
      </c>
      <c r="X33" s="28"/>
      <c r="Y33" s="28"/>
    </row>
    <row r="34" spans="1:25" ht="19.5" customHeight="1" x14ac:dyDescent="0.25">
      <c r="A34" s="19"/>
      <c r="B34" s="30"/>
      <c r="C34" s="14"/>
      <c r="D34" s="21"/>
      <c r="E34" s="19"/>
      <c r="F34" s="22"/>
      <c r="G34" s="23"/>
      <c r="H34" s="24"/>
      <c r="I34" s="25"/>
      <c r="J34" s="26" t="str">
        <f t="shared" si="1"/>
        <v/>
      </c>
      <c r="K34" s="23"/>
      <c r="L34" s="55"/>
      <c r="M34" s="27"/>
      <c r="N34" s="8"/>
      <c r="R34" s="54" t="str">
        <f t="shared" si="2"/>
        <v/>
      </c>
      <c r="S34" s="54">
        <f t="shared" si="0"/>
        <v>0</v>
      </c>
      <c r="X34" s="28"/>
      <c r="Y34" s="28"/>
    </row>
    <row r="35" spans="1:25" ht="19.5" customHeight="1" x14ac:dyDescent="0.25">
      <c r="A35" s="19"/>
      <c r="B35" s="30"/>
      <c r="C35" s="14"/>
      <c r="D35" s="21"/>
      <c r="E35" s="19"/>
      <c r="F35" s="22"/>
      <c r="G35" s="23"/>
      <c r="H35" s="24"/>
      <c r="I35" s="25"/>
      <c r="J35" s="26" t="str">
        <f t="shared" si="1"/>
        <v/>
      </c>
      <c r="K35" s="23"/>
      <c r="L35" s="55"/>
      <c r="M35" s="27"/>
      <c r="N35" s="8"/>
      <c r="R35" s="54" t="str">
        <f t="shared" si="2"/>
        <v/>
      </c>
      <c r="S35" s="54">
        <f t="shared" si="0"/>
        <v>0</v>
      </c>
      <c r="X35" s="28"/>
      <c r="Y35" s="28"/>
    </row>
    <row r="36" spans="1:25" ht="19.5" customHeight="1" x14ac:dyDescent="0.25">
      <c r="A36" s="19"/>
      <c r="B36" s="30"/>
      <c r="C36" s="14"/>
      <c r="D36" s="21"/>
      <c r="E36" s="19"/>
      <c r="F36" s="22"/>
      <c r="G36" s="23"/>
      <c r="H36" s="24"/>
      <c r="I36" s="25"/>
      <c r="J36" s="26" t="str">
        <f t="shared" si="1"/>
        <v/>
      </c>
      <c r="K36" s="23"/>
      <c r="L36" s="55"/>
      <c r="M36" s="27"/>
      <c r="N36" s="8"/>
      <c r="R36" s="54" t="str">
        <f t="shared" si="2"/>
        <v/>
      </c>
      <c r="S36" s="54">
        <f t="shared" si="0"/>
        <v>0</v>
      </c>
      <c r="X36" s="28"/>
      <c r="Y36" s="28"/>
    </row>
    <row r="37" spans="1:25" ht="19.5" customHeight="1" x14ac:dyDescent="0.25">
      <c r="A37" s="19"/>
      <c r="B37" s="30"/>
      <c r="C37" s="14"/>
      <c r="D37" s="21"/>
      <c r="E37" s="19"/>
      <c r="F37" s="22"/>
      <c r="G37" s="23"/>
      <c r="H37" s="24"/>
      <c r="I37" s="25"/>
      <c r="J37" s="26" t="str">
        <f t="shared" si="1"/>
        <v/>
      </c>
      <c r="K37" s="23"/>
      <c r="L37" s="56"/>
      <c r="M37" s="27"/>
      <c r="N37" s="8"/>
      <c r="R37" s="54" t="str">
        <f t="shared" si="2"/>
        <v/>
      </c>
      <c r="S37" s="54">
        <f t="shared" si="0"/>
        <v>0</v>
      </c>
      <c r="X37" s="28"/>
      <c r="Y37" s="28"/>
    </row>
    <row r="38" spans="1:25" ht="3.75" customHeight="1" x14ac:dyDescent="0.25">
      <c r="A38" s="31"/>
      <c r="B38" s="31"/>
      <c r="C38" s="14"/>
      <c r="D38" s="32"/>
      <c r="E38" s="14"/>
      <c r="F38" s="33"/>
      <c r="G38" s="34"/>
      <c r="H38" s="34"/>
      <c r="I38" s="34"/>
      <c r="J38" s="34"/>
      <c r="K38" s="34"/>
      <c r="L38" s="27"/>
      <c r="M38" s="27"/>
      <c r="N38" s="8"/>
      <c r="Q38" s="1" t="str">
        <f t="shared" ref="Q38:Y38" si="5">IF(S38&lt;&gt;"","X","")</f>
        <v/>
      </c>
      <c r="R38" s="1" t="str">
        <f t="shared" si="5"/>
        <v/>
      </c>
      <c r="S38" s="1" t="str">
        <f t="shared" si="5"/>
        <v/>
      </c>
      <c r="T38" s="1" t="str">
        <f t="shared" si="5"/>
        <v/>
      </c>
      <c r="U38" s="1" t="str">
        <f t="shared" si="5"/>
        <v/>
      </c>
      <c r="V38" s="1" t="str">
        <f t="shared" si="5"/>
        <v/>
      </c>
      <c r="W38" s="1" t="str">
        <f t="shared" si="5"/>
        <v/>
      </c>
      <c r="X38" s="31" t="str">
        <f t="shared" si="5"/>
        <v/>
      </c>
      <c r="Y38" s="31" t="str">
        <f t="shared" si="5"/>
        <v/>
      </c>
    </row>
    <row r="39" spans="1:25" ht="3.75" customHeight="1" thickBot="1" x14ac:dyDescent="0.3">
      <c r="C39" s="14"/>
      <c r="D39" s="35"/>
      <c r="F39" s="8"/>
      <c r="G39" s="9"/>
      <c r="H39" s="36"/>
      <c r="I39" s="37"/>
      <c r="J39" s="38"/>
      <c r="K39" s="9"/>
      <c r="L39" s="10"/>
      <c r="M39" s="10"/>
      <c r="N39" s="8"/>
      <c r="X39" s="1"/>
      <c r="Y39" s="1"/>
    </row>
    <row r="40" spans="1:25" ht="21" customHeight="1" thickBot="1" x14ac:dyDescent="0.3">
      <c r="A40" s="39"/>
      <c r="B40" s="39"/>
      <c r="C40" s="14"/>
      <c r="D40" s="40">
        <f>S40</f>
        <v>1.8119999999999998</v>
      </c>
      <c r="F40" s="8"/>
      <c r="G40" s="9"/>
      <c r="H40" s="41">
        <f ca="1">NOW()</f>
        <v>43016.661265740739</v>
      </c>
      <c r="I40" s="42"/>
      <c r="J40" s="43">
        <f>IF($I$5&lt;&gt;"",$I$5*I3,I3*D40)</f>
        <v>1.8119999999999998</v>
      </c>
      <c r="K40" s="9"/>
      <c r="L40" s="10"/>
      <c r="M40" s="10"/>
      <c r="N40" s="8"/>
      <c r="R40" s="54">
        <f>COUNTIF(R14:R37,"=St.")</f>
        <v>0</v>
      </c>
      <c r="S40" s="54">
        <f>SUM(S13:S39)</f>
        <v>1.8119999999999998</v>
      </c>
      <c r="X40" s="1"/>
      <c r="Y40" s="1"/>
    </row>
    <row r="41" spans="1:25" ht="4.5" hidden="1" customHeight="1" x14ac:dyDescent="0.25">
      <c r="A41" s="39"/>
      <c r="B41" s="39"/>
      <c r="C41" s="14"/>
      <c r="D41" s="44"/>
      <c r="E41" s="7"/>
      <c r="F41" s="13"/>
      <c r="G41" s="9"/>
      <c r="H41" s="45"/>
      <c r="I41" s="46"/>
      <c r="J41" s="47">
        <f>IF($I$5&lt;&gt;"",I3*$I$5/$D$40,I3)</f>
        <v>1</v>
      </c>
      <c r="K41" s="9"/>
      <c r="L41" s="10"/>
      <c r="M41" s="10"/>
      <c r="N41" s="8"/>
      <c r="X41" s="1"/>
      <c r="Y41" s="1"/>
    </row>
    <row r="42" spans="1:25" ht="4.5" customHeight="1" x14ac:dyDescent="0.25">
      <c r="A42" s="39"/>
      <c r="B42" s="39"/>
      <c r="C42" s="14"/>
      <c r="D42" s="44"/>
      <c r="E42" s="7"/>
      <c r="F42" s="13"/>
      <c r="G42" s="9"/>
      <c r="H42" s="48"/>
      <c r="I42" s="46"/>
      <c r="J42" s="49"/>
      <c r="K42" s="9"/>
      <c r="L42" s="10"/>
      <c r="M42" s="10"/>
      <c r="N42" s="8"/>
      <c r="X42" s="1"/>
      <c r="Y42" s="1"/>
    </row>
    <row r="43" spans="1:25" ht="4.5" customHeight="1" x14ac:dyDescent="0.25">
      <c r="A43" s="7"/>
      <c r="B43" s="7"/>
      <c r="C43" s="14"/>
      <c r="D43" s="12"/>
      <c r="E43" s="7"/>
      <c r="F43" s="13"/>
      <c r="G43" s="8"/>
      <c r="H43" s="8"/>
      <c r="I43" s="8"/>
      <c r="J43" s="8"/>
      <c r="K43" s="8"/>
      <c r="L43" s="8"/>
      <c r="M43" s="8"/>
      <c r="N43" s="8"/>
      <c r="X43" s="1"/>
      <c r="Y43" s="1"/>
    </row>
    <row r="44" spans="1:25" ht="15.75" x14ac:dyDescent="0.25">
      <c r="A44" s="50"/>
      <c r="B44" s="50"/>
      <c r="C44" s="14"/>
      <c r="D44" s="51"/>
      <c r="E44" s="50"/>
      <c r="F44" s="50"/>
      <c r="G44" s="52"/>
      <c r="H44" s="52"/>
      <c r="I44" s="51"/>
      <c r="J44" s="12"/>
      <c r="K44" s="52"/>
      <c r="L44" s="50"/>
      <c r="M44" s="50"/>
    </row>
    <row r="45" spans="1:25" ht="22.5" customHeight="1" x14ac:dyDescent="0.25">
      <c r="B45" s="53" t="s">
        <v>7</v>
      </c>
    </row>
    <row r="46" spans="1:25" ht="6" customHeight="1" x14ac:dyDescent="0.25"/>
    <row r="47" spans="1:25" ht="147.75" customHeight="1" x14ac:dyDescent="0.25">
      <c r="B47" s="57" t="s">
        <v>23</v>
      </c>
      <c r="C47" s="58"/>
      <c r="D47" s="58"/>
      <c r="E47" s="58"/>
      <c r="F47" s="58"/>
      <c r="G47" s="58"/>
      <c r="H47" s="58"/>
      <c r="I47" s="58"/>
      <c r="J47" s="58"/>
      <c r="K47" s="58"/>
      <c r="L47" s="58"/>
      <c r="M47" s="59"/>
    </row>
    <row r="48" spans="1:25" x14ac:dyDescent="0.25">
      <c r="C48" s="14"/>
    </row>
    <row r="49" spans="2:13" ht="18.75" x14ac:dyDescent="0.3">
      <c r="B49" s="60"/>
      <c r="C49" s="60"/>
      <c r="D49" s="60"/>
      <c r="E49" s="60"/>
      <c r="F49" s="60"/>
      <c r="G49" s="60"/>
      <c r="H49" s="60"/>
      <c r="I49" s="60"/>
      <c r="J49" s="60"/>
      <c r="K49" s="60"/>
      <c r="L49" s="60"/>
      <c r="M49" s="60"/>
    </row>
    <row r="50" spans="2:13" x14ac:dyDescent="0.25">
      <c r="C50" s="14"/>
    </row>
  </sheetData>
  <sheetProtection algorithmName="SHA-512" hashValue="pHC2PMWY8VYjef+Cs7EzNzMRo+VAr+VHHr/yGWDvGjINX/c6W9734YA6YzrBeF1YbLOXQbEWkvoiTxu/bkZlBw==" saltValue="werMECdcYLd3fhtSKIX17A==" spinCount="100000" sheet="1" objects="1" scenarios="1"/>
  <mergeCells count="11">
    <mergeCell ref="L14:L37"/>
    <mergeCell ref="B47:M47"/>
    <mergeCell ref="B49:M49"/>
    <mergeCell ref="B3:H5"/>
    <mergeCell ref="I3:K3"/>
    <mergeCell ref="I5:K5"/>
    <mergeCell ref="H9:H11"/>
    <mergeCell ref="J9:L9"/>
    <mergeCell ref="B11:B12"/>
    <mergeCell ref="D11:D12"/>
    <mergeCell ref="J11:L11"/>
  </mergeCells>
  <conditionalFormatting sqref="J14:J30 J32:J37">
    <cfRule type="expression" dxfId="17" priority="17" stopIfTrue="1">
      <formula>OR($B14="u",$B14="o2")</formula>
    </cfRule>
    <cfRule type="expression" dxfId="16" priority="18" stopIfTrue="1">
      <formula>$B14="u2"</formula>
    </cfRule>
  </conditionalFormatting>
  <conditionalFormatting sqref="H14:H30 H32:H37">
    <cfRule type="expression" dxfId="15" priority="12">
      <formula>EM="X"</formula>
    </cfRule>
    <cfRule type="expression" dxfId="14" priority="13">
      <formula>AND(EM="X",$B14="u2")</formula>
    </cfRule>
    <cfRule type="expression" dxfId="13" priority="14">
      <formula>AND(EM&lt;&gt;"X",$B14="u2")</formula>
    </cfRule>
    <cfRule type="expression" dxfId="12" priority="15">
      <formula>AND(EM="X",OR($B14="u",$B14="o2"))</formula>
    </cfRule>
    <cfRule type="expression" dxfId="11" priority="16">
      <formula>AND(EM&lt;&gt;"X",OR($B14="u",$B14="o2"))</formula>
    </cfRule>
  </conditionalFormatting>
  <conditionalFormatting sqref="D14:D30 B14:B30 I14:I30 I32:I37 B32:B37 D32:D37">
    <cfRule type="expression" dxfId="10" priority="11">
      <formula>EM="X"</formula>
    </cfRule>
  </conditionalFormatting>
  <conditionalFormatting sqref="L14:L37">
    <cfRule type="expression" dxfId="9" priority="10">
      <formula>EM="X"</formula>
    </cfRule>
  </conditionalFormatting>
  <conditionalFormatting sqref="J11:L11 J9:L9">
    <cfRule type="expression" dxfId="8" priority="9">
      <formula>EM="X"</formula>
    </cfRule>
  </conditionalFormatting>
  <conditionalFormatting sqref="J31">
    <cfRule type="expression" dxfId="7" priority="7" stopIfTrue="1">
      <formula>OR($B31="u",$B31="o2")</formula>
    </cfRule>
    <cfRule type="expression" dxfId="6" priority="8" stopIfTrue="1">
      <formula>$B31="u2"</formula>
    </cfRule>
  </conditionalFormatting>
  <conditionalFormatting sqref="H31">
    <cfRule type="expression" dxfId="5" priority="2">
      <formula>EM="X"</formula>
    </cfRule>
    <cfRule type="expression" dxfId="4" priority="3">
      <formula>AND(EM="X",$B31="u2")</formula>
    </cfRule>
    <cfRule type="expression" dxfId="3" priority="4">
      <formula>AND(EM&lt;&gt;"X",$B31="u2")</formula>
    </cfRule>
    <cfRule type="expression" dxfId="2" priority="5">
      <formula>AND(EM="X",OR($B31="u",$B31="o2"))</formula>
    </cfRule>
    <cfRule type="expression" dxfId="1" priority="6">
      <formula>AND(EM&lt;&gt;"X",OR($B31="u",$B31="o2"))</formula>
    </cfRule>
  </conditionalFormatting>
  <conditionalFormatting sqref="D31 B31 I31">
    <cfRule type="expression" dxfId="0" priority="1">
      <formula>EM="X"</formula>
    </cfRule>
  </conditionalFormatting>
  <dataValidations count="3">
    <dataValidation type="list" allowBlank="1" showInputMessage="1" showErrorMessage="1" errorTitle="Falsche Eingabe" error="Diese Zelle ist entweder leer oder enthält ein X." promptTitle="Falsche Eingabe" sqref="B6">
      <formula1>$S$5:$S$6</formula1>
    </dataValidation>
    <dataValidation type="list" allowBlank="1" showErrorMessage="1" sqref="I14:I37">
      <formula1>"kg,ltr,St."</formula1>
    </dataValidation>
    <dataValidation type="list" allowBlank="1" showInputMessage="1" showErrorMessage="1" sqref="B14:B37">
      <formula1>"o,u,o2,u2"</formula1>
    </dataValidation>
  </dataValidations>
  <pageMargins left="0.19" right="0.16" top="0.19" bottom="0.21" header="0.25" footer="0.1"/>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Rezeptur</vt:lpstr>
      <vt:lpstr>Rezeptur!Druckbereich</vt:lpstr>
      <vt:lpstr>EM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Rezeptur-Vorlage</dc:title>
  <dc:creator>Acer</dc:creator>
  <cp:lastModifiedBy>Messemer</cp:lastModifiedBy>
  <cp:lastPrinted>2016-05-30T21:15:10Z</cp:lastPrinted>
  <dcterms:created xsi:type="dcterms:W3CDTF">2016-05-29T23:20:14Z</dcterms:created>
  <dcterms:modified xsi:type="dcterms:W3CDTF">2017-10-08T13:52:20Z</dcterms:modified>
</cp:coreProperties>
</file>