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C:\Users\Messemer\Documents\aktuelle Projekte\brotkruemel_de\Rezepturen für Website\11. Saatenbrot mit Gerste\"/>
    </mc:Choice>
  </mc:AlternateContent>
  <bookViews>
    <workbookView xWindow="2040" yWindow="0" windowWidth="24000" windowHeight="9510"/>
  </bookViews>
  <sheets>
    <sheet name="Rezeptur" sheetId="1" r:id="rId1"/>
  </sheets>
  <definedNames>
    <definedName name="EM">Rezeptur!$B$6</definedName>
    <definedName name="Print_Area" localSheetId="0">Rezeptur!$G$8:$M$42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1" i="1" l="1"/>
  <c r="H40" i="1"/>
  <c r="Y38" i="1"/>
  <c r="X38" i="1"/>
  <c r="W38" i="1"/>
  <c r="U38" i="1" s="1"/>
  <c r="S38" i="1" s="1"/>
  <c r="Q38" i="1" s="1"/>
  <c r="V38" i="1"/>
  <c r="T38" i="1" s="1"/>
  <c r="R38" i="1" s="1"/>
  <c r="S37" i="1"/>
  <c r="R37" i="1"/>
  <c r="S36" i="1"/>
  <c r="R36" i="1"/>
  <c r="S35" i="1"/>
  <c r="R35" i="1"/>
  <c r="S34" i="1"/>
  <c r="R34" i="1"/>
  <c r="S33" i="1"/>
  <c r="R33" i="1"/>
  <c r="S32" i="1"/>
  <c r="R32" i="1"/>
  <c r="S31" i="1"/>
  <c r="R31" i="1"/>
  <c r="S30" i="1"/>
  <c r="R30" i="1"/>
  <c r="S29" i="1"/>
  <c r="R29" i="1"/>
  <c r="S28" i="1"/>
  <c r="R28" i="1"/>
  <c r="S27" i="1"/>
  <c r="R27" i="1"/>
  <c r="S26" i="1"/>
  <c r="R26" i="1"/>
  <c r="S25" i="1"/>
  <c r="R25" i="1"/>
  <c r="S24" i="1"/>
  <c r="R24" i="1"/>
  <c r="S23" i="1"/>
  <c r="R23" i="1"/>
  <c r="S22" i="1"/>
  <c r="R22" i="1"/>
  <c r="S21" i="1"/>
  <c r="R21" i="1"/>
  <c r="S20" i="1"/>
  <c r="R20" i="1"/>
  <c r="S19" i="1"/>
  <c r="R19" i="1"/>
  <c r="S18" i="1"/>
  <c r="R18" i="1"/>
  <c r="S17" i="1"/>
  <c r="R17" i="1"/>
  <c r="S16" i="1"/>
  <c r="R16" i="1"/>
  <c r="S15" i="1"/>
  <c r="R15" i="1"/>
  <c r="S14" i="1"/>
  <c r="R14" i="1"/>
  <c r="R40" i="1" l="1"/>
  <c r="J14" i="1" s="1"/>
  <c r="S40" i="1"/>
  <c r="D40" i="1" s="1"/>
  <c r="J40" i="1" s="1"/>
  <c r="J37" i="1" l="1"/>
  <c r="J29" i="1"/>
  <c r="J28" i="1"/>
  <c r="J31" i="1"/>
  <c r="J24" i="1"/>
  <c r="J36" i="1"/>
  <c r="J21" i="1"/>
  <c r="J19" i="1"/>
  <c r="J22" i="1"/>
  <c r="J30" i="1"/>
  <c r="J17" i="1"/>
  <c r="J27" i="1"/>
  <c r="J18" i="1"/>
  <c r="J25" i="1"/>
  <c r="J35" i="1"/>
  <c r="J26" i="1"/>
  <c r="J16" i="1"/>
  <c r="J32" i="1"/>
  <c r="J33" i="1"/>
  <c r="J15" i="1"/>
  <c r="J34" i="1"/>
  <c r="J20" i="1"/>
  <c r="J23" i="1"/>
</calcChain>
</file>

<file path=xl/sharedStrings.xml><?xml version="1.0" encoding="utf-8"?>
<sst xmlns="http://schemas.openxmlformats.org/spreadsheetml/2006/main" count="77" uniqueCount="36">
  <si>
    <t xml:space="preserve"> </t>
  </si>
  <si>
    <t>Eingabemodus (X im Feld eintragen, vor dem Ausdruck rausnehmen)</t>
  </si>
  <si>
    <t>X</t>
  </si>
  <si>
    <t>Vorprodukt-
Steuerung</t>
  </si>
  <si>
    <t>Menge</t>
  </si>
  <si>
    <r>
      <t xml:space="preserve">Funktionsweise der Tabelle </t>
    </r>
    <r>
      <rPr>
        <sz val="11"/>
        <color rgb="FF993300"/>
        <rFont val="Lato"/>
        <family val="2"/>
      </rPr>
      <t>(bitte zumindest 1x lesen)</t>
    </r>
  </si>
  <si>
    <t xml:space="preserve">Die Tabelle dient dazu Rezepturen bequem und auf benötigte Mengen umrechnen zu können.
Um zu sehen welche Felder ausgefüllt werden, schreiben Sie in die Zelle B6 (Eingabemodus) ein "x". Sodann werden alle Eingabefelder gelb markiert. Vor dem Ausdruck nimmt man das "X" wieder raus, so dass der Ausdruck einen komplett weißen Hintergrund hat.
- In Spalte D werden die Mengen der einzelnen Rostoffe eingetragen
- Spalte H enthält die Bezeichnungen der einzelnen Rohstoffe
- In Spalte I können Sie eine Einheit auswählen. Bedenken Sie, dass Sie Rezepturen, in denen auch die Einheit "Stück" vorkommt, nicht auf ein bestimmtes Gewicht gerechnet werden können.
- Spalte B bietet die Möglichkeit die Zutaten zu verschachteln. Der Buchstabe "o" steht für einen Oberbegriff (z.B. Sauerteig), "u" für die Unterzutat erster Ebene (z.B. Roggenmehl, Wasser, Anstellgut). Wollen Sie noch weiter verschachteln, verwenden Sie "o2" und "u2".
- Im großen Feld können Sie die Informationen zur Herstellungsweise hinterlegen. Zeilenumbrüche machen Sie dort mit "Alt" + "Return".
</t>
  </si>
  <si>
    <t>Multiplikator (wie oft soll die Rezeptur hergestellt werden)
z.B. "2,0  x" Grundrezeptur oder "4,0 x" Brote á 570 g</t>
  </si>
  <si>
    <t>Multiplikationsbasis (soll die Grundrezeptur oder eine bestimmte Rezepturmenge (z.B. 570g) zum Berechnen genutzt werden)</t>
  </si>
  <si>
    <t>o</t>
  </si>
  <si>
    <t>u</t>
  </si>
  <si>
    <t>kg</t>
  </si>
  <si>
    <t>Wasser (TA 200)</t>
  </si>
  <si>
    <t>Wasser</t>
  </si>
  <si>
    <t>Hefe</t>
  </si>
  <si>
    <t>Salz</t>
  </si>
  <si>
    <t>Rapsöl</t>
  </si>
  <si>
    <t>Beta-Gerstenflocken</t>
  </si>
  <si>
    <t>Weizenmehl Type 812 oder 550</t>
  </si>
  <si>
    <t>Roggenvollkornmehl oder -schrot</t>
  </si>
  <si>
    <t>Sonnenblumenkerne leicht geröstet</t>
  </si>
  <si>
    <t>Saatenbrot mit Gerste</t>
  </si>
  <si>
    <t>Wasser ca.</t>
  </si>
  <si>
    <t>Weizenmehl Type 812 oder 1050</t>
  </si>
  <si>
    <t>Roggenmehl Type 1150</t>
  </si>
  <si>
    <t>Apfel gerieben/geraspelt</t>
  </si>
  <si>
    <t/>
  </si>
  <si>
    <t>Sauerteig TA200</t>
  </si>
  <si>
    <t>Vorteig TA180</t>
  </si>
  <si>
    <t>Wasser kochend (ca. 95°C)</t>
  </si>
  <si>
    <t>Leinsamen</t>
  </si>
  <si>
    <t>Sesam leicht geröstet</t>
  </si>
  <si>
    <t>Anstellgut</t>
  </si>
  <si>
    <r>
      <rPr>
        <b/>
        <sz val="12"/>
        <color theme="1"/>
        <rFont val="Lato"/>
      </rPr>
      <t>Sauerteig</t>
    </r>
    <r>
      <rPr>
        <sz val="12"/>
        <color theme="1"/>
        <rFont val="Lato"/>
      </rPr>
      <t xml:space="preserve">: Reifezeit ca. 16-18 Std. bei 26°C oder 33°C fallend auf ca. 23°C
</t>
    </r>
    <r>
      <rPr>
        <b/>
        <sz val="12"/>
        <color theme="1"/>
        <rFont val="Lato"/>
      </rPr>
      <t xml:space="preserve">Vorteig: </t>
    </r>
    <r>
      <rPr>
        <sz val="12"/>
        <color theme="1"/>
        <rFont val="Lato"/>
      </rPr>
      <t xml:space="preserve">Zutaten ca. 3 Min. verkneten, ca. 12 Std.reifen lassen bei ca. 18-20°C 
</t>
    </r>
    <r>
      <rPr>
        <b/>
        <sz val="12"/>
        <color theme="1"/>
        <rFont val="Lato"/>
      </rPr>
      <t>Brühstück</t>
    </r>
    <r>
      <rPr>
        <sz val="12"/>
        <color theme="1"/>
        <rFont val="Lato"/>
      </rPr>
      <t xml:space="preserve">: Quellzeit mind. 4 Std. oder über Nacht im Kühlschrank
</t>
    </r>
    <r>
      <rPr>
        <b/>
        <sz val="12"/>
        <color theme="1"/>
        <rFont val="Lato"/>
      </rPr>
      <t>Teigherstellung:</t>
    </r>
    <r>
      <rPr>
        <sz val="12"/>
        <color theme="1"/>
        <rFont val="Lato"/>
      </rPr>
      <t xml:space="preserve"> Alle Zutaten vermischen und kneten.
</t>
    </r>
    <r>
      <rPr>
        <b/>
        <sz val="12"/>
        <color theme="1"/>
        <rFont val="Lato"/>
      </rPr>
      <t>Knetzeit:</t>
    </r>
    <r>
      <rPr>
        <sz val="12"/>
        <color theme="1"/>
        <rFont val="Lato"/>
      </rPr>
      <t xml:space="preserve"> ca. 8-10 Min.
</t>
    </r>
    <r>
      <rPr>
        <b/>
        <sz val="12"/>
        <color theme="1"/>
        <rFont val="Lato"/>
      </rPr>
      <t>Teigtemperatur:</t>
    </r>
    <r>
      <rPr>
        <sz val="12"/>
        <color theme="1"/>
        <rFont val="Lato"/>
      </rPr>
      <t xml:space="preserve"> 26-27°C  wären optimal
</t>
    </r>
    <r>
      <rPr>
        <b/>
        <sz val="12"/>
        <color theme="1"/>
        <rFont val="Lato"/>
      </rPr>
      <t>Teigruhe:</t>
    </r>
    <r>
      <rPr>
        <sz val="12"/>
        <color theme="1"/>
        <rFont val="Lato"/>
      </rPr>
      <t xml:space="preserve"> ca. 30 Min 
</t>
    </r>
    <r>
      <rPr>
        <b/>
        <sz val="12"/>
        <color theme="1"/>
        <rFont val="Lato"/>
      </rPr>
      <t xml:space="preserve">Aufarbeitung: </t>
    </r>
    <r>
      <rPr>
        <sz val="12"/>
        <color theme="1"/>
        <rFont val="Lato"/>
      </rPr>
      <t xml:space="preserve">Teig nochmals kurz kneten, in 2-3 gleich schwere Stücke teilen rund- und langwirken, evtl. in Flocken-Saaten-Mischung rollen und mit dem Schluss nach unten in eine gefettete Backform legen (gut 1/2 voll). 
Teigoberfläche mit Wasser abstreichen od. einsprühen.
</t>
    </r>
    <r>
      <rPr>
        <b/>
        <sz val="12"/>
        <color theme="1"/>
        <rFont val="Lato"/>
      </rPr>
      <t>Stückgare:</t>
    </r>
    <r>
      <rPr>
        <sz val="12"/>
        <color theme="1"/>
        <rFont val="Lato"/>
      </rPr>
      <t xml:space="preserve"> 50-60 Min. bis zur fast vollen Gare - bei etwa halber Gare Teig längs einschneiden.
</t>
    </r>
    <r>
      <rPr>
        <b/>
        <sz val="12"/>
        <color theme="1"/>
        <rFont val="Lato"/>
      </rPr>
      <t>Backen</t>
    </r>
    <r>
      <rPr>
        <sz val="12"/>
        <color theme="1"/>
        <rFont val="Lato"/>
      </rPr>
      <t xml:space="preserve">: Backofen mit Backblech od. Backstein vorheizen auf 250°C. Teigoberfläche vor dem Backen mit Wasser besprühe od. einstreichen, mit Schwaden anbacken bei 250°C - fallend auf ca. 210°C ausbacken. Nach ca. 2 Min. Ofentüre kurz öffnen und Schwaden ablassen. 
</t>
    </r>
    <r>
      <rPr>
        <b/>
        <sz val="12"/>
        <color theme="1"/>
        <rFont val="Lato"/>
        <family val="2"/>
      </rPr>
      <t xml:space="preserve">Backzeit gesamt: </t>
    </r>
    <r>
      <rPr>
        <sz val="12"/>
        <color theme="1"/>
        <rFont val="Lato"/>
      </rPr>
      <t xml:space="preserve">ca. 50-65 Min. je nach Größe
</t>
    </r>
    <r>
      <rPr>
        <i/>
        <sz val="12"/>
        <color theme="1"/>
        <rFont val="Lato"/>
      </rPr>
      <t>Für eine bessere Krustenbildung das Brot kurz vor Ende der Backzeit aus der Form nehmen, mit Wasser abstreichen od. einsprühjem und ohne Form zu Ende backen, evtl auf Umluft umschalten.</t>
    </r>
  </si>
  <si>
    <t>Grundrezeptur ergibt 3 Brote zu 750g</t>
  </si>
  <si>
    <t>Brühstück</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</si>
</sst>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quot; x&quot;"/>
    <numFmt numFmtId="165" formatCode="0.000&quot; kg&quot;"/>
    <numFmt numFmtId="166" formatCode="0.000"/>
    <numFmt numFmtId="167" formatCode="0.000&quot; kg &quot;"/>
    <numFmt numFmtId="168" formatCode="d/m/yyyy\ \ \ h:mm;@"/>
    <numFmt numFmtId="169" formatCode="0.0000"/>
  </numFmts>
  <fonts count="27" x14ac:knownFonts="1">
    <font>
      <sz val="11"/>
      <color theme="1"/>
      <name val="Calibri"/>
      <family val="2"/>
      <scheme val="minor"/>
    </font>
    <font>
      <sz val="11"/>
      <color theme="1"/>
      <name val="Lato"/>
      <family val="2"/>
    </font>
    <font>
      <sz val="26"/>
      <color rgb="FF993300"/>
      <name val="Lato"/>
      <family val="2"/>
    </font>
    <font>
      <b/>
      <sz val="18"/>
      <name val="Lato"/>
      <family val="2"/>
    </font>
    <font>
      <sz val="10"/>
      <color rgb="FF993300"/>
      <name val="Lato"/>
      <family val="2"/>
    </font>
    <font>
      <sz val="14"/>
      <name val="Lato"/>
      <family val="2"/>
    </font>
    <font>
      <b/>
      <sz val="16"/>
      <name val="Lato"/>
      <family val="2"/>
    </font>
    <font>
      <sz val="10"/>
      <name val="Lato"/>
      <family val="2"/>
    </font>
    <font>
      <b/>
      <sz val="18"/>
      <color rgb="FF993300"/>
      <name val="Lato"/>
      <family val="2"/>
    </font>
    <font>
      <sz val="11"/>
      <name val="Lato"/>
      <family val="2"/>
    </font>
    <font>
      <b/>
      <sz val="18"/>
      <color theme="1"/>
      <name val="Lato"/>
      <family val="2"/>
    </font>
    <font>
      <b/>
      <sz val="22"/>
      <color theme="5" tint="-0.499984740745262"/>
      <name val="Lato"/>
      <family val="2"/>
    </font>
    <font>
      <sz val="9"/>
      <color theme="1"/>
      <name val="Lato"/>
      <family val="2"/>
    </font>
    <font>
      <sz val="12"/>
      <color theme="1"/>
      <name val="Lato"/>
      <family val="2"/>
    </font>
    <font>
      <b/>
      <sz val="14"/>
      <name val="Lato"/>
      <family val="2"/>
    </font>
    <font>
      <b/>
      <sz val="10"/>
      <color indexed="42"/>
      <name val="Lato"/>
      <family val="2"/>
    </font>
    <font>
      <b/>
      <sz val="11"/>
      <name val="Lato"/>
      <family val="2"/>
    </font>
    <font>
      <b/>
      <sz val="10"/>
      <name val="Lato"/>
      <family val="2"/>
    </font>
    <font>
      <sz val="11"/>
      <color rgb="FF993300"/>
      <name val="Lato"/>
      <family val="2"/>
    </font>
    <font>
      <b/>
      <sz val="12"/>
      <name val="Lato"/>
      <family val="2"/>
    </font>
    <font>
      <sz val="16"/>
      <color rgb="FF993300"/>
      <name val="Lato"/>
      <family val="2"/>
    </font>
    <font>
      <u/>
      <sz val="11"/>
      <color theme="10"/>
      <name val="Calibri"/>
      <family val="2"/>
      <scheme val="minor"/>
    </font>
    <font>
      <u/>
      <sz val="14"/>
      <color rgb="FF993300"/>
      <name val="Calibri"/>
      <family val="2"/>
      <scheme val="minor"/>
    </font>
    <font>
      <b/>
      <sz val="12"/>
      <color theme="1"/>
      <name val="Lato"/>
      <family val="2"/>
    </font>
    <font>
      <sz val="12"/>
      <color theme="1"/>
      <name val="Lato"/>
    </font>
    <font>
      <b/>
      <sz val="12"/>
      <color theme="1"/>
      <name val="Lato"/>
    </font>
    <font>
      <i/>
      <sz val="12"/>
      <color theme="1"/>
      <name val="Lato"/>
    </font>
  </fonts>
  <fills count="7">
    <fill>
      <patternFill patternType="none"/>
    </fill>
    <fill>
      <patternFill patternType="gray125"/>
    </fill>
    <fill>
      <patternFill patternType="solid">
        <fgColor indexed="47"/>
        <bgColor indexed="64"/>
      </patternFill>
    </fill>
    <fill>
      <patternFill patternType="solid">
        <fgColor theme="7" tint="0.79998168889431442"/>
        <bgColor indexed="64"/>
      </patternFill>
    </fill>
    <fill>
      <patternFill patternType="solid">
        <fgColor theme="5" tint="-0.499984740745262"/>
        <bgColor indexed="64"/>
      </patternFill>
    </fill>
    <fill>
      <patternFill patternType="solid">
        <fgColor theme="0"/>
        <bgColor indexed="64"/>
      </patternFill>
    </fill>
    <fill>
      <patternFill patternType="solid">
        <fgColor indexed="9"/>
        <bgColor indexed="64"/>
      </patternFill>
    </fill>
  </fills>
  <borders count="22">
    <border>
      <left/>
      <right/>
      <top/>
      <bottom/>
      <diagonal/>
    </border>
    <border>
      <left style="medium">
        <color theme="5" tint="-0.499984740745262"/>
      </left>
      <right/>
      <top style="medium">
        <color theme="5" tint="-0.499984740745262"/>
      </top>
      <bottom style="medium">
        <color theme="5" tint="-0.499984740745262"/>
      </bottom>
      <diagonal/>
    </border>
    <border>
      <left/>
      <right/>
      <top style="medium">
        <color theme="5" tint="-0.499984740745262"/>
      </top>
      <bottom style="medium">
        <color theme="5" tint="-0.499984740745262"/>
      </bottom>
      <diagonal/>
    </border>
    <border>
      <left/>
      <right style="medium">
        <color theme="5" tint="-0.499984740745262"/>
      </right>
      <top style="medium">
        <color theme="5" tint="-0.499984740745262"/>
      </top>
      <bottom style="medium">
        <color theme="5" tint="-0.499984740745262"/>
      </bottom>
      <diagonal/>
    </border>
    <border>
      <left style="medium">
        <color theme="5" tint="-0.499984740745262"/>
      </left>
      <right style="medium">
        <color theme="5" tint="-0.499984740745262"/>
      </right>
      <top style="medium">
        <color theme="5" tint="-0.499984740745262"/>
      </top>
      <bottom style="medium">
        <color theme="5" tint="-0.499984740745262"/>
      </bottom>
      <diagonal/>
    </border>
    <border>
      <left style="double">
        <color theme="5" tint="-0.499984740745262"/>
      </left>
      <right/>
      <top style="double">
        <color theme="5" tint="-0.499984740745262"/>
      </top>
      <bottom style="double">
        <color theme="5" tint="-0.499984740745262"/>
      </bottom>
      <diagonal/>
    </border>
    <border>
      <left/>
      <right/>
      <top style="double">
        <color theme="5" tint="-0.499984740745262"/>
      </top>
      <bottom style="double">
        <color theme="5" tint="-0.499984740745262"/>
      </bottom>
      <diagonal/>
    </border>
    <border>
      <left/>
      <right style="double">
        <color theme="5" tint="-0.499984740745262"/>
      </right>
      <top style="double">
        <color theme="5" tint="-0.499984740745262"/>
      </top>
      <bottom style="double">
        <color theme="5" tint="-0.499984740745262"/>
      </bottom>
      <diagonal/>
    </border>
    <border>
      <left style="thin">
        <color theme="5" tint="-0.499984740745262"/>
      </left>
      <right/>
      <top style="thin">
        <color theme="5" tint="-0.499984740745262"/>
      </top>
      <bottom style="thin">
        <color theme="5" tint="-0.499984740745262"/>
      </bottom>
      <diagonal/>
    </border>
    <border>
      <left/>
      <right/>
      <top style="thin">
        <color theme="5" tint="-0.499984740745262"/>
      </top>
      <bottom style="thin">
        <color theme="5" tint="-0.499984740745262"/>
      </bottom>
      <diagonal/>
    </border>
    <border>
      <left/>
      <right style="thin">
        <color theme="5" tint="-0.499984740745262"/>
      </right>
      <top style="thin">
        <color theme="5" tint="-0.499984740745262"/>
      </top>
      <bottom style="thin">
        <color theme="5" tint="-0.499984740745262"/>
      </bottom>
      <diagonal/>
    </border>
    <border>
      <left/>
      <right/>
      <top/>
      <bottom style="thin">
        <color indexed="8"/>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5" tint="-0.499984740745262"/>
      </left>
      <right style="thin">
        <color theme="5" tint="-0.499984740745262"/>
      </right>
      <top style="thin">
        <color theme="5" tint="-0.499984740745262"/>
      </top>
      <bottom style="thin">
        <color theme="5" tint="-0.499984740745262"/>
      </bottom>
      <diagonal/>
    </border>
    <border>
      <left/>
      <right style="thin">
        <color indexed="8"/>
      </right>
      <top style="thin">
        <color indexed="8"/>
      </top>
      <bottom style="thin">
        <color indexed="8"/>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bottom style="thin">
        <color theme="5" tint="-0.499984740745262"/>
      </bottom>
      <diagonal/>
    </border>
    <border>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21" fillId="0" borderId="0" applyNumberFormat="0" applyFill="0" applyBorder="0" applyAlignment="0" applyProtection="0"/>
  </cellStyleXfs>
  <cellXfs count="68">
    <xf numFmtId="0" fontId="0" fillId="0" borderId="0" xfId="0"/>
    <xf numFmtId="0" fontId="1" fillId="0" borderId="0" xfId="0" applyFont="1" applyFill="1"/>
    <xf numFmtId="0" fontId="5" fillId="0" borderId="0" xfId="0" applyFont="1" applyFill="1" applyBorder="1" applyAlignment="1">
      <alignment vertical="top" wrapText="1"/>
    </xf>
    <xf numFmtId="0" fontId="8" fillId="3" borderId="4" xfId="0" applyFont="1" applyFill="1" applyBorder="1" applyAlignment="1" applyProtection="1">
      <alignment horizontal="center" vertical="center" shrinkToFit="1"/>
      <protection locked="0"/>
    </xf>
    <xf numFmtId="0" fontId="1" fillId="4" borderId="0" xfId="0" applyFont="1" applyFill="1"/>
    <xf numFmtId="0" fontId="1" fillId="5" borderId="0" xfId="0" applyFont="1" applyFill="1"/>
    <xf numFmtId="0" fontId="1" fillId="5" borderId="0" xfId="0" applyFont="1" applyFill="1" applyBorder="1"/>
    <xf numFmtId="0" fontId="10" fillId="5" borderId="0" xfId="0" applyFont="1" applyFill="1" applyAlignment="1">
      <alignment vertical="center"/>
    </xf>
    <xf numFmtId="0" fontId="1" fillId="4" borderId="0" xfId="0" applyFont="1" applyFill="1" applyBorder="1"/>
    <xf numFmtId="0" fontId="13" fillId="5" borderId="0" xfId="0" applyFont="1" applyFill="1" applyAlignment="1">
      <alignment vertical="center"/>
    </xf>
    <xf numFmtId="0" fontId="1" fillId="5" borderId="11" xfId="0" applyFont="1" applyFill="1" applyBorder="1"/>
    <xf numFmtId="0" fontId="1" fillId="5" borderId="12" xfId="0" applyFont="1" applyFill="1" applyBorder="1"/>
    <xf numFmtId="0" fontId="7" fillId="0" borderId="13" xfId="0" applyFont="1" applyFill="1" applyBorder="1" applyAlignment="1" applyProtection="1">
      <alignment horizontal="center" vertical="center"/>
      <protection locked="0"/>
    </xf>
    <xf numFmtId="166" fontId="9" fillId="6" borderId="14" xfId="0" applyNumberFormat="1" applyFont="1" applyFill="1" applyBorder="1" applyAlignment="1" applyProtection="1">
      <alignment vertical="center"/>
      <protection locked="0"/>
    </xf>
    <xf numFmtId="0" fontId="1" fillId="4" borderId="0" xfId="0" applyFont="1" applyFill="1" applyBorder="1" applyAlignment="1">
      <alignment vertical="center"/>
    </xf>
    <xf numFmtId="0" fontId="1" fillId="5" borderId="0" xfId="0" applyFont="1" applyFill="1" applyAlignment="1">
      <alignment vertical="center"/>
    </xf>
    <xf numFmtId="165" fontId="14" fillId="5" borderId="14" xfId="0" applyNumberFormat="1" applyFont="1" applyFill="1" applyBorder="1" applyAlignment="1" applyProtection="1">
      <alignment horizontal="left" vertical="center"/>
      <protection locked="0"/>
    </xf>
    <xf numFmtId="165" fontId="9" fillId="5" borderId="15" xfId="0" applyNumberFormat="1" applyFont="1" applyFill="1" applyBorder="1" applyAlignment="1" applyProtection="1">
      <alignment horizontal="center" vertical="center"/>
      <protection locked="0"/>
    </xf>
    <xf numFmtId="166" fontId="14" fillId="5" borderId="13" xfId="0" applyNumberFormat="1" applyFont="1" applyFill="1" applyBorder="1" applyAlignment="1" applyProtection="1">
      <alignment horizontal="right" vertical="center"/>
    </xf>
    <xf numFmtId="0" fontId="1" fillId="5" borderId="0" xfId="0" applyFont="1" applyFill="1" applyBorder="1" applyAlignment="1">
      <alignment vertical="center"/>
    </xf>
    <xf numFmtId="0" fontId="1" fillId="0" borderId="13" xfId="0" applyFont="1" applyFill="1" applyBorder="1" applyAlignment="1" applyProtection="1">
      <alignment horizontal="center" vertical="center"/>
      <protection locked="0"/>
    </xf>
    <xf numFmtId="0" fontId="1" fillId="4" borderId="0" xfId="0" applyFont="1" applyFill="1" applyBorder="1" applyAlignment="1">
      <alignment horizontal="center" vertical="center" wrapText="1"/>
    </xf>
    <xf numFmtId="0" fontId="1" fillId="5" borderId="0" xfId="0" applyFont="1" applyFill="1" applyBorder="1" applyAlignment="1">
      <alignment horizontal="center" vertical="center" wrapText="1"/>
    </xf>
    <xf numFmtId="165" fontId="9" fillId="5" borderId="19" xfId="0" applyNumberFormat="1" applyFont="1" applyFill="1" applyBorder="1" applyAlignment="1">
      <alignment horizontal="left" vertical="top" wrapText="1"/>
    </xf>
    <xf numFmtId="167" fontId="16" fillId="5" borderId="19" xfId="0" applyNumberFormat="1" applyFont="1" applyFill="1" applyBorder="1" applyAlignment="1">
      <alignment horizontal="right" vertical="top" wrapText="1"/>
    </xf>
    <xf numFmtId="167" fontId="9" fillId="5" borderId="19" xfId="0" applyNumberFormat="1" applyFont="1" applyFill="1" applyBorder="1" applyAlignment="1">
      <alignment horizontal="right" vertical="top" wrapText="1"/>
    </xf>
    <xf numFmtId="168" fontId="17" fillId="5" borderId="0" xfId="0" applyNumberFormat="1" applyFont="1" applyFill="1" applyAlignment="1">
      <alignment horizontal="left" wrapText="1" indent="1"/>
    </xf>
    <xf numFmtId="167" fontId="16" fillId="5" borderId="20" xfId="0" applyNumberFormat="1" applyFont="1" applyFill="1" applyBorder="1" applyAlignment="1">
      <alignment horizontal="right" wrapText="1"/>
    </xf>
    <xf numFmtId="166" fontId="14" fillId="5" borderId="21" xfId="0" applyNumberFormat="1" applyFont="1" applyFill="1" applyBorder="1" applyAlignment="1">
      <alignment horizontal="right" vertical="center" wrapText="1"/>
    </xf>
    <xf numFmtId="165" fontId="9" fillId="5" borderId="0" xfId="0" applyNumberFormat="1" applyFont="1" applyFill="1" applyAlignment="1">
      <alignment horizontal="left" vertical="top" wrapText="1"/>
    </xf>
    <xf numFmtId="167" fontId="16" fillId="5" borderId="0" xfId="0" applyNumberFormat="1" applyFont="1" applyFill="1" applyAlignment="1">
      <alignment horizontal="right" vertical="top" wrapText="1"/>
    </xf>
    <xf numFmtId="169" fontId="9" fillId="5" borderId="0" xfId="0" applyNumberFormat="1" applyFont="1" applyFill="1" applyAlignment="1">
      <alignment horizontal="right" vertical="top" wrapText="1"/>
    </xf>
    <xf numFmtId="165" fontId="7" fillId="5" borderId="0" xfId="0" applyNumberFormat="1" applyFont="1" applyFill="1" applyAlignment="1">
      <alignment horizontal="left" vertical="top" wrapText="1"/>
    </xf>
    <xf numFmtId="167" fontId="9" fillId="5" borderId="0" xfId="0" applyNumberFormat="1" applyFont="1" applyFill="1" applyAlignment="1">
      <alignment horizontal="right" vertical="top" wrapText="1"/>
    </xf>
    <xf numFmtId="0" fontId="19" fillId="5" borderId="0" xfId="0" applyFont="1" applyFill="1"/>
    <xf numFmtId="0" fontId="19" fillId="5" borderId="0" xfId="0" applyFont="1" applyFill="1" applyAlignment="1">
      <alignment vertical="top"/>
    </xf>
    <xf numFmtId="0" fontId="20" fillId="5" borderId="0" xfId="0" applyFont="1" applyFill="1"/>
    <xf numFmtId="0" fontId="15" fillId="5" borderId="0" xfId="0" applyFont="1" applyFill="1" applyBorder="1" applyAlignment="1">
      <alignment horizontal="center" vertical="center"/>
    </xf>
    <xf numFmtId="0" fontId="1" fillId="5" borderId="12" xfId="0" applyFont="1" applyFill="1" applyBorder="1" applyAlignment="1">
      <alignment horizontal="center" vertical="center" wrapText="1"/>
    </xf>
    <xf numFmtId="0" fontId="17" fillId="5" borderId="0" xfId="0" applyFont="1" applyFill="1" applyBorder="1" applyAlignment="1">
      <alignment horizontal="center"/>
    </xf>
    <xf numFmtId="166" fontId="4" fillId="5" borderId="0" xfId="0" applyNumberFormat="1" applyFont="1" applyFill="1" applyAlignment="1">
      <alignment horizontal="right" wrapText="1"/>
    </xf>
    <xf numFmtId="0" fontId="4" fillId="5" borderId="0" xfId="0" applyFont="1" applyFill="1" applyBorder="1" applyAlignment="1">
      <alignment horizontal="left" wrapText="1" indent="1"/>
    </xf>
    <xf numFmtId="0" fontId="0" fillId="5" borderId="0" xfId="0" applyFill="1"/>
    <xf numFmtId="0" fontId="7" fillId="5" borderId="0" xfId="0" applyFont="1" applyFill="1" applyAlignment="1">
      <alignment vertical="center"/>
    </xf>
    <xf numFmtId="0" fontId="1" fillId="5" borderId="0" xfId="0" applyFont="1" applyFill="1" applyAlignment="1">
      <alignment horizontal="left" vertical="top" indent="2"/>
    </xf>
    <xf numFmtId="0" fontId="1" fillId="5" borderId="0" xfId="0" applyFont="1" applyFill="1" applyAlignment="1">
      <alignment vertical="top"/>
    </xf>
    <xf numFmtId="0" fontId="24" fillId="5" borderId="16" xfId="0" applyFont="1" applyFill="1" applyBorder="1" applyAlignment="1" applyProtection="1">
      <alignment horizontal="left" vertical="top" wrapText="1"/>
      <protection locked="0"/>
    </xf>
    <xf numFmtId="0" fontId="13" fillId="5" borderId="17" xfId="0" applyFont="1" applyFill="1" applyBorder="1" applyAlignment="1" applyProtection="1">
      <alignment horizontal="left" vertical="top"/>
      <protection locked="0"/>
    </xf>
    <xf numFmtId="0" fontId="13" fillId="5" borderId="18" xfId="0" applyFont="1" applyFill="1" applyBorder="1" applyAlignment="1" applyProtection="1">
      <alignment horizontal="left" vertical="top"/>
      <protection locked="0"/>
    </xf>
    <xf numFmtId="0" fontId="1" fillId="5" borderId="8" xfId="0" applyFont="1" applyFill="1" applyBorder="1" applyAlignment="1">
      <alignment horizontal="left" vertical="top" wrapText="1"/>
    </xf>
    <xf numFmtId="0" fontId="1" fillId="5" borderId="9" xfId="0" applyFont="1" applyFill="1" applyBorder="1" applyAlignment="1">
      <alignment horizontal="left" vertical="top" wrapText="1"/>
    </xf>
    <xf numFmtId="0" fontId="1" fillId="5" borderId="10" xfId="0" applyFont="1" applyFill="1" applyBorder="1" applyAlignment="1">
      <alignment horizontal="left" vertical="top" wrapText="1"/>
    </xf>
    <xf numFmtId="0" fontId="22" fillId="5" borderId="0" xfId="1" applyFont="1" applyFill="1" applyAlignment="1">
      <alignment horizontal="left"/>
    </xf>
    <xf numFmtId="0" fontId="2" fillId="0" borderId="0" xfId="0" applyFont="1" applyFill="1" applyAlignment="1">
      <alignment horizontal="center" vertical="center" wrapText="1"/>
    </xf>
    <xf numFmtId="164" fontId="3" fillId="0" borderId="1" xfId="0" applyNumberFormat="1" applyFont="1" applyBorder="1" applyAlignment="1" applyProtection="1">
      <alignment horizontal="center" vertical="center"/>
      <protection locked="0"/>
    </xf>
    <xf numFmtId="164" fontId="3" fillId="0" borderId="2" xfId="0" applyNumberFormat="1" applyFont="1" applyBorder="1" applyAlignment="1" applyProtection="1">
      <alignment horizontal="center" vertical="center"/>
      <protection locked="0"/>
    </xf>
    <xf numFmtId="164" fontId="3" fillId="0" borderId="3" xfId="0" applyNumberFormat="1" applyFont="1" applyBorder="1" applyAlignment="1" applyProtection="1">
      <alignment horizontal="center" vertical="center"/>
      <protection locked="0"/>
    </xf>
    <xf numFmtId="165" fontId="6" fillId="2" borderId="1" xfId="0" applyNumberFormat="1" applyFont="1" applyFill="1" applyBorder="1" applyAlignment="1" applyProtection="1">
      <alignment horizontal="center" vertical="center"/>
      <protection locked="0"/>
    </xf>
    <xf numFmtId="165" fontId="6" fillId="2" borderId="2" xfId="0" applyNumberFormat="1" applyFont="1" applyFill="1" applyBorder="1" applyAlignment="1" applyProtection="1">
      <alignment horizontal="center" vertical="center"/>
      <protection locked="0"/>
    </xf>
    <xf numFmtId="165" fontId="6" fillId="2" borderId="3" xfId="0" applyNumberFormat="1" applyFont="1" applyFill="1" applyBorder="1" applyAlignment="1" applyProtection="1">
      <alignment horizontal="center" vertical="center"/>
      <protection locked="0"/>
    </xf>
    <xf numFmtId="0" fontId="1" fillId="5" borderId="0" xfId="0" applyFont="1" applyFill="1" applyAlignment="1">
      <alignment horizontal="center"/>
    </xf>
    <xf numFmtId="0" fontId="11" fillId="5" borderId="5" xfId="0" applyFont="1" applyFill="1" applyBorder="1" applyAlignment="1" applyProtection="1">
      <alignment horizontal="center" vertical="center" shrinkToFit="1"/>
      <protection locked="0"/>
    </xf>
    <xf numFmtId="0" fontId="11" fillId="5" borderId="6" xfId="0" applyFont="1" applyFill="1" applyBorder="1" applyAlignment="1" applyProtection="1">
      <alignment horizontal="center" vertical="center" shrinkToFit="1"/>
      <protection locked="0"/>
    </xf>
    <xf numFmtId="0" fontId="11" fillId="5" borderId="7" xfId="0" applyFont="1" applyFill="1" applyBorder="1" applyAlignment="1" applyProtection="1">
      <alignment horizontal="center" vertical="center" shrinkToFit="1"/>
      <protection locked="0"/>
    </xf>
    <xf numFmtId="0" fontId="12" fillId="5" borderId="0" xfId="0" applyFont="1" applyFill="1" applyBorder="1" applyAlignment="1">
      <alignment horizontal="center" vertical="center" wrapText="1"/>
    </xf>
    <xf numFmtId="0" fontId="13" fillId="5" borderId="8" xfId="0" applyFont="1" applyFill="1" applyBorder="1" applyAlignment="1" applyProtection="1">
      <alignment horizontal="center" vertical="center" shrinkToFit="1"/>
      <protection locked="0"/>
    </xf>
    <xf numFmtId="0" fontId="13" fillId="5" borderId="9" xfId="0" applyFont="1" applyFill="1" applyBorder="1" applyAlignment="1" applyProtection="1">
      <alignment horizontal="center" vertical="center" shrinkToFit="1"/>
      <protection locked="0"/>
    </xf>
    <xf numFmtId="0" fontId="13" fillId="5" borderId="10" xfId="0" applyFont="1" applyFill="1" applyBorder="1" applyAlignment="1" applyProtection="1">
      <alignment horizontal="center" vertical="center" shrinkToFit="1"/>
      <protection locked="0"/>
    </xf>
  </cellXfs>
  <cellStyles count="2">
    <cellStyle name="Link" xfId="1" builtinId="8"/>
    <cellStyle name="Standard" xfId="0" builtinId="0"/>
  </cellStyles>
  <dxfs count="11">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color rgb="FF993300"/>
      </font>
    </dxf>
    <dxf>
      <font>
        <b/>
        <i val="0"/>
        <color rgb="FF993300"/>
      </font>
      <fill>
        <patternFill>
          <bgColor theme="7" tint="0.79998168889431442"/>
        </patternFill>
      </fill>
    </dxf>
    <dxf>
      <font>
        <color rgb="FFFF6600"/>
      </font>
    </dxf>
    <dxf>
      <font>
        <b val="0"/>
        <i val="0"/>
        <color rgb="FFFF6600"/>
      </font>
      <fill>
        <patternFill>
          <bgColor theme="7" tint="0.79998168889431442"/>
        </patternFill>
      </fill>
    </dxf>
    <dxf>
      <fill>
        <patternFill>
          <bgColor theme="7" tint="0.79998168889431442"/>
        </patternFill>
      </fill>
    </dxf>
    <dxf>
      <font>
        <b/>
        <i val="0"/>
        <color indexed="53"/>
      </font>
    </dxf>
    <dxf>
      <font>
        <b/>
        <i val="0"/>
        <color indexed="6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gif"/><Relationship Id="rId2" Type="http://schemas.openxmlformats.org/officeDocument/2006/relationships/hyperlink" Target="http://www.brotkruemel.com" TargetMode="External"/><Relationship Id="rId1" Type="http://schemas.openxmlformats.org/officeDocument/2006/relationships/image" Target="../media/image1.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xdr:row>
      <xdr:rowOff>52919</xdr:rowOff>
    </xdr:from>
    <xdr:to>
      <xdr:col>7</xdr:col>
      <xdr:colOff>3248025</xdr:colOff>
      <xdr:row>4</xdr:row>
      <xdr:rowOff>101601</xdr:rowOff>
    </xdr:to>
    <xdr:pic>
      <xdr:nvPicPr>
        <xdr:cNvPr id="2" name="Grafik 1"/>
        <xdr:cNvPicPr>
          <a:picLocks noChangeAspect="1"/>
        </xdr:cNvPicPr>
      </xdr:nvPicPr>
      <xdr:blipFill>
        <a:blip xmlns:r="http://schemas.openxmlformats.org/officeDocument/2006/relationships" r:embed="rId1"/>
        <a:stretch>
          <a:fillRect/>
        </a:stretch>
      </xdr:blipFill>
      <xdr:spPr>
        <a:xfrm>
          <a:off x="136525" y="129119"/>
          <a:ext cx="5283200" cy="620182"/>
        </a:xfrm>
        <a:prstGeom prst="rect">
          <a:avLst/>
        </a:prstGeom>
      </xdr:spPr>
    </xdr:pic>
    <xdr:clientData/>
  </xdr:twoCellAnchor>
  <xdr:twoCellAnchor editAs="oneCell">
    <xdr:from>
      <xdr:col>7</xdr:col>
      <xdr:colOff>661458</xdr:colOff>
      <xdr:row>8</xdr:row>
      <xdr:rowOff>23912</xdr:rowOff>
    </xdr:from>
    <xdr:to>
      <xdr:col>7</xdr:col>
      <xdr:colOff>2990850</xdr:colOff>
      <xdr:row>11</xdr:row>
      <xdr:rowOff>32489</xdr:rowOff>
    </xdr:to>
    <xdr:pic>
      <xdr:nvPicPr>
        <xdr:cNvPr id="3" name="Grafik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40302" y="1583631"/>
          <a:ext cx="2329392" cy="675327"/>
        </a:xfrm>
        <a:prstGeom prst="rect">
          <a:avLst/>
        </a:prstGeom>
      </xdr:spPr>
    </xdr:pic>
    <xdr:clientData/>
  </xdr:twoCellAnchor>
  <xdr:twoCellAnchor editAs="oneCell">
    <xdr:from>
      <xdr:col>11</xdr:col>
      <xdr:colOff>1682750</xdr:colOff>
      <xdr:row>38</xdr:row>
      <xdr:rowOff>31750</xdr:rowOff>
    </xdr:from>
    <xdr:to>
      <xdr:col>12</xdr:col>
      <xdr:colOff>57226</xdr:colOff>
      <xdr:row>41</xdr:row>
      <xdr:rowOff>41275</xdr:rowOff>
    </xdr:to>
    <xdr:pic>
      <xdr:nvPicPr>
        <xdr:cNvPr id="4" name="Grafik 3">
          <a:hlinkClick xmlns:r="http://schemas.openxmlformats.org/officeDocument/2006/relationships" r:id="rId2"/>
        </xdr:cNvPr>
        <xdr:cNvPicPr>
          <a:picLocks noChangeAspect="1"/>
        </xdr:cNvPicPr>
      </xdr:nvPicPr>
      <xdr:blipFill>
        <a:blip xmlns:r="http://schemas.openxmlformats.org/officeDocument/2006/relationships" r:embed="rId4"/>
        <a:stretch>
          <a:fillRect/>
        </a:stretch>
      </xdr:blipFill>
      <xdr:spPr>
        <a:xfrm>
          <a:off x="8883650" y="8366125"/>
          <a:ext cx="2479751" cy="3143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5" tint="-0.249977111117893"/>
    <pageSetUpPr fitToPage="1"/>
  </sheetPr>
  <dimension ref="A1:Y50"/>
  <sheetViews>
    <sheetView tabSelected="1" zoomScale="80" zoomScaleNormal="80" workbookViewId="0">
      <selection activeCell="I5" sqref="I5:K5"/>
    </sheetView>
  </sheetViews>
  <sheetFormatPr baseColWidth="10" defaultColWidth="0" defaultRowHeight="15" zeroHeight="1" x14ac:dyDescent="0.25"/>
  <cols>
    <col min="1" max="1" width="1.5703125" style="1" customWidth="1"/>
    <col min="2" max="2" width="11.42578125" style="1" customWidth="1"/>
    <col min="3" max="3" width="3.140625" style="1" customWidth="1"/>
    <col min="4" max="4" width="9.7109375" style="1" customWidth="1"/>
    <col min="5" max="5" width="3.85546875" style="1" customWidth="1"/>
    <col min="6" max="6" width="0.85546875" style="1" customWidth="1"/>
    <col min="7" max="7" width="2" style="1" customWidth="1"/>
    <col min="8" max="8" width="55.42578125" style="1" customWidth="1"/>
    <col min="9" max="9" width="4.85546875" style="1" customWidth="1"/>
    <col min="10" max="10" width="13.28515625" style="1" customWidth="1"/>
    <col min="11" max="11" width="5.28515625" style="1" customWidth="1"/>
    <col min="12" max="12" width="61.5703125" style="1" customWidth="1"/>
    <col min="13" max="13" width="1.7109375" style="1" customWidth="1"/>
    <col min="14" max="14" width="0.85546875" style="1" customWidth="1"/>
    <col min="15" max="15" width="8.140625" style="5" customWidth="1"/>
    <col min="16" max="17" width="11.42578125" style="5" hidden="1" customWidth="1"/>
    <col min="18" max="23" width="0" style="5" hidden="1" customWidth="1"/>
    <col min="24" max="25" width="0" style="42" hidden="1" customWidth="1"/>
    <col min="26" max="16384" width="11.42578125" style="42" hidden="1"/>
  </cols>
  <sheetData>
    <row r="1" spans="1:25" s="1" customFormat="1" ht="6" customHeight="1" x14ac:dyDescent="0.2">
      <c r="A1" s="5"/>
      <c r="B1" s="5"/>
      <c r="C1" s="5"/>
      <c r="D1" s="5"/>
      <c r="E1" s="5"/>
      <c r="F1" s="5"/>
      <c r="G1" s="5"/>
      <c r="H1" s="5"/>
      <c r="I1" s="5"/>
      <c r="J1" s="5"/>
      <c r="K1" s="5"/>
      <c r="L1" s="5"/>
      <c r="M1" s="5"/>
      <c r="N1" s="5"/>
      <c r="O1" s="5"/>
    </row>
    <row r="2" spans="1:25" s="1" customFormat="1" ht="8.25" customHeight="1" thickBot="1" x14ac:dyDescent="0.25">
      <c r="A2" s="5"/>
      <c r="B2" s="5"/>
      <c r="C2" s="5"/>
      <c r="D2" s="5"/>
      <c r="E2" s="5"/>
      <c r="F2" s="5"/>
      <c r="G2" s="5"/>
      <c r="H2" s="5"/>
      <c r="I2" s="5"/>
      <c r="J2" s="5"/>
      <c r="K2" s="5"/>
      <c r="L2" s="5"/>
      <c r="M2" s="5"/>
      <c r="N2" s="5"/>
      <c r="O2" s="5"/>
    </row>
    <row r="3" spans="1:25" s="1" customFormat="1" ht="31.5" customHeight="1" thickBot="1" x14ac:dyDescent="0.25">
      <c r="A3" s="5"/>
      <c r="B3" s="53"/>
      <c r="C3" s="53"/>
      <c r="D3" s="53"/>
      <c r="E3" s="53"/>
      <c r="F3" s="53"/>
      <c r="G3" s="53"/>
      <c r="H3" s="53"/>
      <c r="I3" s="54">
        <v>1</v>
      </c>
      <c r="J3" s="55"/>
      <c r="K3" s="56"/>
      <c r="L3" s="41" t="s">
        <v>7</v>
      </c>
      <c r="M3" s="5"/>
      <c r="N3" s="5"/>
      <c r="O3" s="5"/>
    </row>
    <row r="4" spans="1:25" s="1" customFormat="1" ht="8.25" customHeight="1" thickBot="1" x14ac:dyDescent="0.25">
      <c r="A4" s="5"/>
      <c r="B4" s="53"/>
      <c r="C4" s="53"/>
      <c r="D4" s="53"/>
      <c r="E4" s="53"/>
      <c r="F4" s="53"/>
      <c r="G4" s="53"/>
      <c r="H4" s="53"/>
      <c r="I4" s="2"/>
      <c r="J4" s="2"/>
      <c r="L4" s="5"/>
      <c r="M4" s="5"/>
      <c r="N4" s="5"/>
      <c r="O4" s="5"/>
    </row>
    <row r="5" spans="1:25" s="5" customFormat="1" ht="31.5" customHeight="1" thickBot="1" x14ac:dyDescent="0.25">
      <c r="B5" s="53"/>
      <c r="C5" s="53"/>
      <c r="D5" s="53"/>
      <c r="E5" s="53"/>
      <c r="F5" s="53"/>
      <c r="G5" s="53"/>
      <c r="H5" s="53"/>
      <c r="I5" s="57"/>
      <c r="J5" s="58"/>
      <c r="K5" s="59"/>
      <c r="L5" s="41" t="s">
        <v>8</v>
      </c>
      <c r="S5" s="5" t="s">
        <v>0</v>
      </c>
    </row>
    <row r="6" spans="1:25" s="5" customFormat="1" ht="23.25" customHeight="1" thickBot="1" x14ac:dyDescent="0.25">
      <c r="A6" s="1"/>
      <c r="B6" s="3"/>
      <c r="C6" s="44" t="s">
        <v>1</v>
      </c>
      <c r="D6" s="45"/>
      <c r="I6" s="6"/>
      <c r="J6" s="6"/>
      <c r="K6" s="6"/>
      <c r="L6" s="6"/>
      <c r="M6" s="6"/>
      <c r="N6" s="6"/>
      <c r="S6" s="5" t="s">
        <v>2</v>
      </c>
    </row>
    <row r="7" spans="1:25" ht="4.5" customHeight="1" x14ac:dyDescent="0.25">
      <c r="A7" s="5"/>
      <c r="B7" s="5"/>
      <c r="C7" s="5"/>
      <c r="D7" s="5"/>
      <c r="E7" s="5"/>
      <c r="F7" s="4"/>
      <c r="G7" s="4"/>
      <c r="H7" s="4"/>
      <c r="I7" s="4"/>
      <c r="J7" s="4"/>
      <c r="K7" s="4"/>
      <c r="L7" s="4"/>
      <c r="M7" s="4"/>
      <c r="N7" s="4"/>
      <c r="X7" s="5"/>
      <c r="Y7" s="5"/>
    </row>
    <row r="8" spans="1:25" ht="8.25" customHeight="1" thickBot="1" x14ac:dyDescent="0.3">
      <c r="A8" s="5"/>
      <c r="B8" s="5"/>
      <c r="C8" s="5"/>
      <c r="D8" s="5"/>
      <c r="E8" s="5"/>
      <c r="F8" s="4"/>
      <c r="G8" s="5"/>
      <c r="H8" s="5"/>
      <c r="I8" s="6"/>
      <c r="J8" s="6"/>
      <c r="K8" s="6"/>
      <c r="L8" s="6"/>
      <c r="M8" s="6"/>
      <c r="N8" s="4"/>
      <c r="X8" s="5"/>
      <c r="Y8" s="5"/>
    </row>
    <row r="9" spans="1:25" ht="28.5" thickTop="1" thickBot="1" x14ac:dyDescent="0.3">
      <c r="A9" s="5"/>
      <c r="B9" s="5"/>
      <c r="C9" s="5"/>
      <c r="D9" s="5"/>
      <c r="E9" s="5"/>
      <c r="F9" s="4"/>
      <c r="G9" s="5"/>
      <c r="H9" s="60"/>
      <c r="I9" s="7"/>
      <c r="J9" s="61" t="s">
        <v>21</v>
      </c>
      <c r="K9" s="62"/>
      <c r="L9" s="63"/>
      <c r="M9" s="5"/>
      <c r="N9" s="4"/>
      <c r="X9" s="5"/>
      <c r="Y9" s="5"/>
    </row>
    <row r="10" spans="1:25" ht="9.75" customHeight="1" thickTop="1" x14ac:dyDescent="0.25">
      <c r="A10" s="5"/>
      <c r="B10" s="5"/>
      <c r="C10" s="5"/>
      <c r="D10" s="5"/>
      <c r="E10" s="6"/>
      <c r="F10" s="8"/>
      <c r="G10" s="6"/>
      <c r="H10" s="60"/>
      <c r="I10" s="5"/>
      <c r="J10" s="6"/>
      <c r="K10" s="5"/>
      <c r="L10" s="6"/>
      <c r="M10" s="6"/>
      <c r="N10" s="4"/>
      <c r="X10" s="5"/>
      <c r="Y10" s="5"/>
    </row>
    <row r="11" spans="1:25" ht="15" customHeight="1" x14ac:dyDescent="0.25">
      <c r="A11" s="6"/>
      <c r="B11" s="64" t="s">
        <v>3</v>
      </c>
      <c r="C11" s="22"/>
      <c r="D11" s="64" t="s">
        <v>4</v>
      </c>
      <c r="E11" s="6"/>
      <c r="F11" s="8"/>
      <c r="G11" s="6"/>
      <c r="H11" s="60"/>
      <c r="I11" s="9"/>
      <c r="J11" s="65" t="s">
        <v>34</v>
      </c>
      <c r="K11" s="66"/>
      <c r="L11" s="67"/>
      <c r="M11" s="6"/>
      <c r="N11" s="4"/>
      <c r="X11" s="5"/>
      <c r="Y11" s="5"/>
    </row>
    <row r="12" spans="1:25" x14ac:dyDescent="0.25">
      <c r="A12" s="6"/>
      <c r="B12" s="64"/>
      <c r="C12" s="22"/>
      <c r="D12" s="64"/>
      <c r="E12" s="6"/>
      <c r="F12" s="8"/>
      <c r="G12" s="6"/>
      <c r="H12" s="6"/>
      <c r="I12" s="6"/>
      <c r="J12" s="5"/>
      <c r="K12" s="5"/>
      <c r="L12" s="6"/>
      <c r="M12" s="6"/>
      <c r="N12" s="4"/>
      <c r="X12" s="5"/>
      <c r="Y12" s="5"/>
    </row>
    <row r="13" spans="1:25" ht="3.75" customHeight="1" x14ac:dyDescent="0.25">
      <c r="A13" s="5"/>
      <c r="B13" s="5"/>
      <c r="C13" s="22"/>
      <c r="D13" s="6"/>
      <c r="E13" s="5"/>
      <c r="F13" s="4"/>
      <c r="G13" s="5"/>
      <c r="H13" s="6"/>
      <c r="I13" s="10"/>
      <c r="J13" s="11"/>
      <c r="K13" s="5"/>
      <c r="L13" s="6"/>
      <c r="M13" s="6"/>
      <c r="N13" s="4"/>
      <c r="X13" s="5"/>
      <c r="Y13" s="5"/>
    </row>
    <row r="14" spans="1:25" ht="19.5" customHeight="1" x14ac:dyDescent="0.25">
      <c r="A14" s="19"/>
      <c r="B14" s="12" t="s">
        <v>9</v>
      </c>
      <c r="C14" s="22"/>
      <c r="D14" s="13">
        <v>0.44</v>
      </c>
      <c r="E14" s="19"/>
      <c r="F14" s="14"/>
      <c r="G14" s="15"/>
      <c r="H14" s="16" t="s">
        <v>27</v>
      </c>
      <c r="I14" s="17" t="s">
        <v>11</v>
      </c>
      <c r="J14" s="18">
        <f>IF(AND($I$5&gt;0,$R$40&gt;0),"-----",IF(D14&lt;&gt;"",D14*$J$41,""))</f>
        <v>0.44</v>
      </c>
      <c r="K14" s="15"/>
      <c r="L14" s="46" t="s">
        <v>33</v>
      </c>
      <c r="M14" s="19"/>
      <c r="N14" s="4"/>
      <c r="R14" s="5" t="str">
        <f>IF(I14="","",I14)</f>
        <v>kg</v>
      </c>
      <c r="S14" s="5">
        <f t="shared" ref="S14:S37" si="0">IF(AND(B14&lt;&gt;"o",B14&lt;&gt;"o2",B14&lt;&gt;"o3"),D14,0)</f>
        <v>0</v>
      </c>
      <c r="X14" s="15"/>
      <c r="Y14" s="15"/>
    </row>
    <row r="15" spans="1:25" ht="19.5" customHeight="1" x14ac:dyDescent="0.25">
      <c r="A15" s="19"/>
      <c r="B15" s="12" t="s">
        <v>10</v>
      </c>
      <c r="C15" s="22"/>
      <c r="D15" s="13">
        <v>0.2</v>
      </c>
      <c r="E15" s="19"/>
      <c r="F15" s="14"/>
      <c r="G15" s="15"/>
      <c r="H15" s="16" t="s">
        <v>19</v>
      </c>
      <c r="I15" s="17" t="s">
        <v>11</v>
      </c>
      <c r="J15" s="18">
        <f t="shared" ref="J15:J37" si="1">IF(AND($I$5&gt;0,$R$40&gt;0),"-----",IF(D15&lt;&gt;"",D15*$J$41,""))</f>
        <v>0.2</v>
      </c>
      <c r="K15" s="15"/>
      <c r="L15" s="47"/>
      <c r="M15" s="19"/>
      <c r="N15" s="4"/>
      <c r="R15" s="5" t="str">
        <f t="shared" ref="R15:R37" si="2">IF(I15="","",I15)</f>
        <v>kg</v>
      </c>
      <c r="S15" s="5">
        <f t="shared" si="0"/>
        <v>0.2</v>
      </c>
      <c r="X15" s="15"/>
      <c r="Y15" s="15"/>
    </row>
    <row r="16" spans="1:25" ht="19.5" customHeight="1" x14ac:dyDescent="0.25">
      <c r="A16" s="19"/>
      <c r="B16" s="12" t="s">
        <v>10</v>
      </c>
      <c r="C16" s="22"/>
      <c r="D16" s="13">
        <v>0.2</v>
      </c>
      <c r="E16" s="19"/>
      <c r="F16" s="14"/>
      <c r="G16" s="15"/>
      <c r="H16" s="16" t="s">
        <v>12</v>
      </c>
      <c r="I16" s="17" t="s">
        <v>11</v>
      </c>
      <c r="J16" s="18">
        <f t="shared" si="1"/>
        <v>0.2</v>
      </c>
      <c r="K16" s="15"/>
      <c r="L16" s="47"/>
      <c r="M16" s="19"/>
      <c r="N16" s="4"/>
      <c r="R16" s="5" t="str">
        <f t="shared" si="2"/>
        <v>kg</v>
      </c>
      <c r="S16" s="5">
        <f t="shared" si="0"/>
        <v>0.2</v>
      </c>
      <c r="X16" s="15"/>
      <c r="Y16" s="15"/>
    </row>
    <row r="17" spans="1:25" ht="19.5" customHeight="1" x14ac:dyDescent="0.25">
      <c r="A17" s="19"/>
      <c r="B17" s="12" t="s">
        <v>10</v>
      </c>
      <c r="C17" s="22"/>
      <c r="D17" s="13">
        <v>0.02</v>
      </c>
      <c r="E17" s="19"/>
      <c r="F17" s="14"/>
      <c r="G17" s="15"/>
      <c r="H17" s="16" t="s">
        <v>32</v>
      </c>
      <c r="I17" s="17" t="s">
        <v>11</v>
      </c>
      <c r="J17" s="18">
        <f t="shared" si="1"/>
        <v>0.02</v>
      </c>
      <c r="K17" s="15"/>
      <c r="L17" s="47"/>
      <c r="M17" s="19"/>
      <c r="N17" s="4"/>
      <c r="R17" s="5" t="str">
        <f t="shared" si="2"/>
        <v>kg</v>
      </c>
      <c r="S17" s="5">
        <f t="shared" si="0"/>
        <v>0.02</v>
      </c>
      <c r="X17" s="43"/>
      <c r="Y17" s="15"/>
    </row>
    <row r="18" spans="1:25" ht="19.5" customHeight="1" x14ac:dyDescent="0.25">
      <c r="A18" s="19"/>
      <c r="B18" s="12" t="s">
        <v>9</v>
      </c>
      <c r="C18" s="22"/>
      <c r="D18" s="13">
        <v>0.36199999999999999</v>
      </c>
      <c r="E18" s="19"/>
      <c r="F18" s="14"/>
      <c r="G18" s="15"/>
      <c r="H18" s="16" t="s">
        <v>28</v>
      </c>
      <c r="I18" s="17" t="s">
        <v>11</v>
      </c>
      <c r="J18" s="18">
        <f t="shared" si="1"/>
        <v>0.36199999999999999</v>
      </c>
      <c r="K18" s="15"/>
      <c r="L18" s="47"/>
      <c r="M18" s="19"/>
      <c r="N18" s="4"/>
      <c r="R18" s="5" t="str">
        <f t="shared" si="2"/>
        <v>kg</v>
      </c>
      <c r="S18" s="5">
        <f t="shared" si="0"/>
        <v>0</v>
      </c>
      <c r="X18" s="15"/>
      <c r="Y18" s="15"/>
    </row>
    <row r="19" spans="1:25" ht="19.5" customHeight="1" x14ac:dyDescent="0.25">
      <c r="A19" s="19"/>
      <c r="B19" s="12" t="s">
        <v>10</v>
      </c>
      <c r="C19" s="22"/>
      <c r="D19" s="13">
        <v>0.2</v>
      </c>
      <c r="E19" s="19"/>
      <c r="F19" s="14"/>
      <c r="G19" s="15"/>
      <c r="H19" s="16" t="s">
        <v>18</v>
      </c>
      <c r="I19" s="17" t="s">
        <v>11</v>
      </c>
      <c r="J19" s="18">
        <f t="shared" si="1"/>
        <v>0.2</v>
      </c>
      <c r="K19" s="15"/>
      <c r="L19" s="47"/>
      <c r="M19" s="19"/>
      <c r="N19" s="4"/>
      <c r="R19" s="5" t="str">
        <f t="shared" si="2"/>
        <v>kg</v>
      </c>
      <c r="S19" s="5">
        <f t="shared" si="0"/>
        <v>0.2</v>
      </c>
      <c r="X19" s="15"/>
      <c r="Y19" s="15"/>
    </row>
    <row r="20" spans="1:25" ht="19.5" customHeight="1" x14ac:dyDescent="0.25">
      <c r="A20" s="19"/>
      <c r="B20" s="12" t="s">
        <v>10</v>
      </c>
      <c r="C20" s="22"/>
      <c r="D20" s="13">
        <v>0.16</v>
      </c>
      <c r="E20" s="19"/>
      <c r="F20" s="14"/>
      <c r="G20" s="15"/>
      <c r="H20" s="16" t="s">
        <v>13</v>
      </c>
      <c r="I20" s="17" t="s">
        <v>11</v>
      </c>
      <c r="J20" s="18">
        <f t="shared" si="1"/>
        <v>0.16</v>
      </c>
      <c r="K20" s="15"/>
      <c r="L20" s="47"/>
      <c r="M20" s="19"/>
      <c r="N20" s="4"/>
      <c r="R20" s="5" t="str">
        <f t="shared" si="2"/>
        <v>kg</v>
      </c>
      <c r="S20" s="5">
        <f t="shared" si="0"/>
        <v>0.16</v>
      </c>
      <c r="X20" s="15"/>
      <c r="Y20" s="15"/>
    </row>
    <row r="21" spans="1:25" ht="19.5" customHeight="1" x14ac:dyDescent="0.25">
      <c r="A21" s="19"/>
      <c r="B21" s="12" t="s">
        <v>10</v>
      </c>
      <c r="C21" s="22"/>
      <c r="D21" s="13">
        <v>2E-3</v>
      </c>
      <c r="E21" s="19"/>
      <c r="F21" s="14"/>
      <c r="G21" s="15"/>
      <c r="H21" s="16" t="s">
        <v>14</v>
      </c>
      <c r="I21" s="17" t="s">
        <v>11</v>
      </c>
      <c r="J21" s="18">
        <f t="shared" si="1"/>
        <v>2E-3</v>
      </c>
      <c r="K21" s="15"/>
      <c r="L21" s="47"/>
      <c r="M21" s="19"/>
      <c r="N21" s="4"/>
      <c r="R21" s="5" t="str">
        <f t="shared" si="2"/>
        <v>kg</v>
      </c>
      <c r="S21" s="5">
        <f t="shared" si="0"/>
        <v>2E-3</v>
      </c>
      <c r="X21" s="15"/>
      <c r="Y21" s="15"/>
    </row>
    <row r="22" spans="1:25" ht="19.5" customHeight="1" x14ac:dyDescent="0.25">
      <c r="A22" s="19"/>
      <c r="B22" s="12" t="s">
        <v>9</v>
      </c>
      <c r="C22" s="22"/>
      <c r="D22" s="13">
        <v>1.044</v>
      </c>
      <c r="E22" s="19"/>
      <c r="F22" s="14"/>
      <c r="G22" s="15"/>
      <c r="H22" s="16" t="s">
        <v>35</v>
      </c>
      <c r="I22" s="17" t="s">
        <v>11</v>
      </c>
      <c r="J22" s="18">
        <f t="shared" si="1"/>
        <v>1.044</v>
      </c>
      <c r="K22" s="15"/>
      <c r="L22" s="47"/>
      <c r="M22" s="19"/>
      <c r="N22" s="4"/>
      <c r="R22" s="5" t="str">
        <f t="shared" si="2"/>
        <v>kg</v>
      </c>
      <c r="S22" s="5">
        <f t="shared" si="0"/>
        <v>0</v>
      </c>
      <c r="X22" s="15"/>
      <c r="Y22" s="15"/>
    </row>
    <row r="23" spans="1:25" ht="19.5" customHeight="1" x14ac:dyDescent="0.25">
      <c r="A23" s="19"/>
      <c r="B23" s="12" t="s">
        <v>10</v>
      </c>
      <c r="C23" s="22"/>
      <c r="D23" s="13">
        <v>0.22</v>
      </c>
      <c r="E23" s="19"/>
      <c r="F23" s="14"/>
      <c r="G23" s="15"/>
      <c r="H23" s="16" t="s">
        <v>17</v>
      </c>
      <c r="I23" s="17" t="s">
        <v>11</v>
      </c>
      <c r="J23" s="18">
        <f t="shared" si="1"/>
        <v>0.22</v>
      </c>
      <c r="K23" s="15"/>
      <c r="L23" s="47"/>
      <c r="M23" s="19"/>
      <c r="N23" s="4"/>
      <c r="R23" s="5" t="str">
        <f t="shared" si="2"/>
        <v>kg</v>
      </c>
      <c r="S23" s="5">
        <f t="shared" si="0"/>
        <v>0.22</v>
      </c>
      <c r="X23" s="15"/>
      <c r="Y23" s="15"/>
    </row>
    <row r="24" spans="1:25" ht="19.5" customHeight="1" x14ac:dyDescent="0.25">
      <c r="A24" s="19"/>
      <c r="B24" s="12" t="s">
        <v>10</v>
      </c>
      <c r="C24" s="22"/>
      <c r="D24" s="13">
        <v>0.1</v>
      </c>
      <c r="E24" s="19"/>
      <c r="F24" s="14"/>
      <c r="G24" s="15"/>
      <c r="H24" s="16" t="s">
        <v>20</v>
      </c>
      <c r="I24" s="17" t="s">
        <v>11</v>
      </c>
      <c r="J24" s="18">
        <f t="shared" si="1"/>
        <v>0.1</v>
      </c>
      <c r="K24" s="15"/>
      <c r="L24" s="47"/>
      <c r="M24" s="19"/>
      <c r="N24" s="4"/>
      <c r="R24" s="5" t="str">
        <f t="shared" si="2"/>
        <v>kg</v>
      </c>
      <c r="S24" s="5">
        <f t="shared" si="0"/>
        <v>0.1</v>
      </c>
      <c r="X24" s="15"/>
      <c r="Y24" s="15"/>
    </row>
    <row r="25" spans="1:25" ht="19.5" customHeight="1" x14ac:dyDescent="0.25">
      <c r="A25" s="19"/>
      <c r="B25" s="12" t="s">
        <v>10</v>
      </c>
      <c r="C25" s="22"/>
      <c r="D25" s="13">
        <v>0.08</v>
      </c>
      <c r="E25" s="19"/>
      <c r="F25" s="14"/>
      <c r="G25" s="15"/>
      <c r="H25" s="16" t="s">
        <v>30</v>
      </c>
      <c r="I25" s="17" t="s">
        <v>11</v>
      </c>
      <c r="J25" s="18">
        <f t="shared" si="1"/>
        <v>0.08</v>
      </c>
      <c r="K25" s="15"/>
      <c r="L25" s="47"/>
      <c r="M25" s="19"/>
      <c r="N25" s="4"/>
      <c r="R25" s="5" t="str">
        <f t="shared" si="2"/>
        <v>kg</v>
      </c>
      <c r="S25" s="5">
        <f t="shared" si="0"/>
        <v>0.08</v>
      </c>
      <c r="X25" s="15"/>
      <c r="Y25" s="15"/>
    </row>
    <row r="26" spans="1:25" ht="19.5" customHeight="1" x14ac:dyDescent="0.25">
      <c r="A26" s="19"/>
      <c r="B26" s="12" t="s">
        <v>10</v>
      </c>
      <c r="C26" s="22"/>
      <c r="D26" s="13">
        <v>0.02</v>
      </c>
      <c r="E26" s="19"/>
      <c r="F26" s="14"/>
      <c r="G26" s="15"/>
      <c r="H26" s="16" t="s">
        <v>31</v>
      </c>
      <c r="I26" s="17" t="s">
        <v>11</v>
      </c>
      <c r="J26" s="18">
        <f t="shared" si="1"/>
        <v>0.02</v>
      </c>
      <c r="K26" s="15"/>
      <c r="L26" s="47"/>
      <c r="M26" s="19"/>
      <c r="N26" s="4"/>
      <c r="R26" s="5" t="str">
        <f t="shared" si="2"/>
        <v>kg</v>
      </c>
      <c r="S26" s="5">
        <f t="shared" si="0"/>
        <v>0.02</v>
      </c>
      <c r="X26" s="15"/>
      <c r="Y26" s="15"/>
    </row>
    <row r="27" spans="1:25" ht="19.5" customHeight="1" x14ac:dyDescent="0.25">
      <c r="A27" s="19"/>
      <c r="B27" s="12" t="s">
        <v>10</v>
      </c>
      <c r="C27" s="22"/>
      <c r="D27" s="13">
        <v>2.4E-2</v>
      </c>
      <c r="E27" s="19"/>
      <c r="F27" s="14"/>
      <c r="G27" s="15"/>
      <c r="H27" s="16" t="s">
        <v>15</v>
      </c>
      <c r="I27" s="17" t="s">
        <v>11</v>
      </c>
      <c r="J27" s="18">
        <f t="shared" si="1"/>
        <v>2.4E-2</v>
      </c>
      <c r="K27" s="15"/>
      <c r="L27" s="47"/>
      <c r="M27" s="19"/>
      <c r="N27" s="4"/>
      <c r="R27" s="5" t="str">
        <f t="shared" si="2"/>
        <v>kg</v>
      </c>
      <c r="S27" s="5">
        <f t="shared" si="0"/>
        <v>2.4E-2</v>
      </c>
      <c r="X27" s="15"/>
      <c r="Y27" s="15"/>
    </row>
    <row r="28" spans="1:25" ht="19.5" customHeight="1" x14ac:dyDescent="0.25">
      <c r="A28" s="19"/>
      <c r="B28" s="12" t="s">
        <v>10</v>
      </c>
      <c r="C28" s="22"/>
      <c r="D28" s="13">
        <v>0.6</v>
      </c>
      <c r="E28" s="19"/>
      <c r="F28" s="14"/>
      <c r="G28" s="15"/>
      <c r="H28" s="16" t="s">
        <v>29</v>
      </c>
      <c r="I28" s="17" t="s">
        <v>11</v>
      </c>
      <c r="J28" s="18">
        <f t="shared" si="1"/>
        <v>0.6</v>
      </c>
      <c r="K28" s="15"/>
      <c r="L28" s="47"/>
      <c r="M28" s="19"/>
      <c r="N28" s="4"/>
      <c r="R28" s="5" t="str">
        <f t="shared" si="2"/>
        <v>kg</v>
      </c>
      <c r="S28" s="5">
        <f t="shared" si="0"/>
        <v>0.6</v>
      </c>
      <c r="X28" s="15"/>
      <c r="Y28" s="15"/>
    </row>
    <row r="29" spans="1:25" ht="19.5" customHeight="1" x14ac:dyDescent="0.25">
      <c r="A29" s="19"/>
      <c r="B29" s="12" t="s">
        <v>26</v>
      </c>
      <c r="C29" s="22"/>
      <c r="D29" s="13">
        <v>0.28000000000000003</v>
      </c>
      <c r="E29" s="19"/>
      <c r="F29" s="14"/>
      <c r="G29" s="15"/>
      <c r="H29" s="16" t="s">
        <v>23</v>
      </c>
      <c r="I29" s="17" t="s">
        <v>11</v>
      </c>
      <c r="J29" s="18">
        <f t="shared" si="1"/>
        <v>0.28000000000000003</v>
      </c>
      <c r="K29" s="15"/>
      <c r="L29" s="47"/>
      <c r="M29" s="19"/>
      <c r="N29" s="4"/>
      <c r="R29" s="5" t="str">
        <f t="shared" si="2"/>
        <v>kg</v>
      </c>
      <c r="S29" s="5">
        <f t="shared" si="0"/>
        <v>0.28000000000000003</v>
      </c>
      <c r="X29" s="15"/>
      <c r="Y29" s="15"/>
    </row>
    <row r="30" spans="1:25" ht="19.5" customHeight="1" x14ac:dyDescent="0.25">
      <c r="A30" s="19"/>
      <c r="B30" s="20" t="s">
        <v>26</v>
      </c>
      <c r="C30" s="22"/>
      <c r="D30" s="13">
        <v>0.1</v>
      </c>
      <c r="E30" s="19"/>
      <c r="F30" s="14"/>
      <c r="G30" s="15"/>
      <c r="H30" s="16" t="s">
        <v>24</v>
      </c>
      <c r="I30" s="17" t="s">
        <v>11</v>
      </c>
      <c r="J30" s="18">
        <f t="shared" si="1"/>
        <v>0.1</v>
      </c>
      <c r="K30" s="15"/>
      <c r="L30" s="47"/>
      <c r="M30" s="19"/>
      <c r="N30" s="4"/>
      <c r="R30" s="5" t="str">
        <f t="shared" si="2"/>
        <v>kg</v>
      </c>
      <c r="S30" s="5">
        <f t="shared" si="0"/>
        <v>0.1</v>
      </c>
      <c r="X30" s="15"/>
      <c r="Y30" s="15"/>
    </row>
    <row r="31" spans="1:25" ht="19.5" customHeight="1" x14ac:dyDescent="0.25">
      <c r="A31" s="19"/>
      <c r="B31" s="20" t="s">
        <v>26</v>
      </c>
      <c r="C31" s="22"/>
      <c r="D31" s="13">
        <v>0.02</v>
      </c>
      <c r="E31" s="19"/>
      <c r="F31" s="14"/>
      <c r="G31" s="15"/>
      <c r="H31" s="16" t="s">
        <v>16</v>
      </c>
      <c r="I31" s="17" t="s">
        <v>11</v>
      </c>
      <c r="J31" s="18">
        <f t="shared" si="1"/>
        <v>0.02</v>
      </c>
      <c r="K31" s="15"/>
      <c r="L31" s="47"/>
      <c r="M31" s="19"/>
      <c r="N31" s="4"/>
      <c r="R31" s="5" t="str">
        <f t="shared" si="2"/>
        <v>kg</v>
      </c>
      <c r="S31" s="5">
        <f t="shared" si="0"/>
        <v>0.02</v>
      </c>
      <c r="X31" s="15"/>
      <c r="Y31" s="15"/>
    </row>
    <row r="32" spans="1:25" ht="19.5" customHeight="1" x14ac:dyDescent="0.25">
      <c r="A32" s="19"/>
      <c r="B32" s="20" t="s">
        <v>26</v>
      </c>
      <c r="C32" s="22"/>
      <c r="D32" s="13">
        <v>0.1</v>
      </c>
      <c r="E32" s="19"/>
      <c r="F32" s="14"/>
      <c r="G32" s="15"/>
      <c r="H32" s="16" t="s">
        <v>25</v>
      </c>
      <c r="I32" s="17" t="s">
        <v>11</v>
      </c>
      <c r="J32" s="18">
        <f t="shared" si="1"/>
        <v>0.1</v>
      </c>
      <c r="K32" s="15"/>
      <c r="L32" s="47"/>
      <c r="M32" s="19"/>
      <c r="N32" s="4"/>
      <c r="R32" s="5" t="str">
        <f t="shared" si="2"/>
        <v>kg</v>
      </c>
      <c r="S32" s="5">
        <f t="shared" si="0"/>
        <v>0.1</v>
      </c>
      <c r="X32" s="15"/>
      <c r="Y32" s="15"/>
    </row>
    <row r="33" spans="1:25" ht="19.5" customHeight="1" x14ac:dyDescent="0.25">
      <c r="A33" s="19"/>
      <c r="B33" s="20" t="s">
        <v>26</v>
      </c>
      <c r="C33" s="22"/>
      <c r="D33" s="13">
        <v>1.2E-2</v>
      </c>
      <c r="E33" s="19"/>
      <c r="F33" s="14"/>
      <c r="G33" s="15"/>
      <c r="H33" s="16" t="s">
        <v>14</v>
      </c>
      <c r="I33" s="17" t="s">
        <v>11</v>
      </c>
      <c r="J33" s="18">
        <f t="shared" si="1"/>
        <v>1.2E-2</v>
      </c>
      <c r="K33" s="15"/>
      <c r="L33" s="47"/>
      <c r="M33" s="19"/>
      <c r="N33" s="4"/>
      <c r="R33" s="5" t="str">
        <f t="shared" si="2"/>
        <v>kg</v>
      </c>
      <c r="S33" s="5">
        <f t="shared" si="0"/>
        <v>1.2E-2</v>
      </c>
      <c r="X33" s="15"/>
      <c r="Y33" s="15"/>
    </row>
    <row r="34" spans="1:25" ht="19.5" customHeight="1" x14ac:dyDescent="0.25">
      <c r="A34" s="19"/>
      <c r="B34" s="20" t="s">
        <v>26</v>
      </c>
      <c r="C34" s="22"/>
      <c r="D34" s="13">
        <v>0.06</v>
      </c>
      <c r="E34" s="19"/>
      <c r="F34" s="14"/>
      <c r="G34" s="15"/>
      <c r="H34" s="16" t="s">
        <v>22</v>
      </c>
      <c r="I34" s="17" t="s">
        <v>11</v>
      </c>
      <c r="J34" s="18">
        <f t="shared" si="1"/>
        <v>0.06</v>
      </c>
      <c r="K34" s="15"/>
      <c r="L34" s="47"/>
      <c r="M34" s="19"/>
      <c r="N34" s="4"/>
      <c r="R34" s="5" t="str">
        <f t="shared" si="2"/>
        <v>kg</v>
      </c>
      <c r="S34" s="5">
        <f t="shared" si="0"/>
        <v>0.06</v>
      </c>
      <c r="X34" s="15"/>
      <c r="Y34" s="15"/>
    </row>
    <row r="35" spans="1:25" ht="19.5" customHeight="1" x14ac:dyDescent="0.25">
      <c r="A35" s="19"/>
      <c r="B35" s="20" t="s">
        <v>26</v>
      </c>
      <c r="C35" s="22"/>
      <c r="D35" s="13" t="s">
        <v>26</v>
      </c>
      <c r="E35" s="19"/>
      <c r="F35" s="14"/>
      <c r="G35" s="15"/>
      <c r="H35" s="16"/>
      <c r="I35" s="17"/>
      <c r="J35" s="18" t="str">
        <f t="shared" si="1"/>
        <v/>
      </c>
      <c r="K35" s="15"/>
      <c r="L35" s="47"/>
      <c r="M35" s="19"/>
      <c r="N35" s="4"/>
      <c r="R35" s="5" t="str">
        <f t="shared" si="2"/>
        <v/>
      </c>
      <c r="S35" s="5" t="str">
        <f t="shared" si="0"/>
        <v/>
      </c>
      <c r="X35" s="15"/>
      <c r="Y35" s="15"/>
    </row>
    <row r="36" spans="1:25" ht="19.5" customHeight="1" x14ac:dyDescent="0.25">
      <c r="A36" s="19"/>
      <c r="B36" s="20"/>
      <c r="C36" s="22"/>
      <c r="D36" s="13"/>
      <c r="E36" s="19"/>
      <c r="F36" s="14"/>
      <c r="G36" s="15"/>
      <c r="H36" s="16"/>
      <c r="I36" s="17"/>
      <c r="J36" s="18" t="str">
        <f t="shared" si="1"/>
        <v/>
      </c>
      <c r="K36" s="15"/>
      <c r="L36" s="47"/>
      <c r="M36" s="19"/>
      <c r="N36" s="4"/>
      <c r="R36" s="5" t="str">
        <f t="shared" si="2"/>
        <v/>
      </c>
      <c r="S36" s="5">
        <f t="shared" si="0"/>
        <v>0</v>
      </c>
      <c r="X36" s="15"/>
      <c r="Y36" s="15"/>
    </row>
    <row r="37" spans="1:25" ht="19.5" customHeight="1" x14ac:dyDescent="0.25">
      <c r="A37" s="19"/>
      <c r="B37" s="20"/>
      <c r="C37" s="22"/>
      <c r="D37" s="13"/>
      <c r="E37" s="19"/>
      <c r="F37" s="14"/>
      <c r="G37" s="15"/>
      <c r="H37" s="16"/>
      <c r="I37" s="17"/>
      <c r="J37" s="18" t="str">
        <f t="shared" si="1"/>
        <v/>
      </c>
      <c r="K37" s="15"/>
      <c r="L37" s="48"/>
      <c r="M37" s="19"/>
      <c r="N37" s="4"/>
      <c r="R37" s="5" t="str">
        <f t="shared" si="2"/>
        <v/>
      </c>
      <c r="S37" s="5">
        <f t="shared" si="0"/>
        <v>0</v>
      </c>
      <c r="X37" s="15"/>
      <c r="Y37" s="15"/>
    </row>
    <row r="38" spans="1:25" ht="3.75" customHeight="1" x14ac:dyDescent="0.25">
      <c r="A38" s="37"/>
      <c r="B38" s="37"/>
      <c r="C38" s="22"/>
      <c r="D38" s="38"/>
      <c r="E38" s="22"/>
      <c r="F38" s="21"/>
      <c r="G38" s="22"/>
      <c r="H38" s="22"/>
      <c r="I38" s="22"/>
      <c r="J38" s="22"/>
      <c r="K38" s="22"/>
      <c r="L38" s="19"/>
      <c r="M38" s="19"/>
      <c r="N38" s="4"/>
      <c r="Q38" s="5" t="str">
        <f t="shared" ref="Q38:Y38" si="3">IF(S38&lt;&gt;"","X","")</f>
        <v/>
      </c>
      <c r="R38" s="5" t="str">
        <f t="shared" si="3"/>
        <v/>
      </c>
      <c r="S38" s="5" t="str">
        <f t="shared" si="3"/>
        <v/>
      </c>
      <c r="T38" s="5" t="str">
        <f t="shared" si="3"/>
        <v/>
      </c>
      <c r="U38" s="5" t="str">
        <f t="shared" si="3"/>
        <v/>
      </c>
      <c r="V38" s="5" t="str">
        <f t="shared" si="3"/>
        <v/>
      </c>
      <c r="W38" s="5" t="str">
        <f t="shared" si="3"/>
        <v/>
      </c>
      <c r="X38" s="37" t="str">
        <f t="shared" si="3"/>
        <v/>
      </c>
      <c r="Y38" s="37" t="str">
        <f t="shared" si="3"/>
        <v/>
      </c>
    </row>
    <row r="39" spans="1:25" ht="3.75" customHeight="1" thickBot="1" x14ac:dyDescent="0.3">
      <c r="A39" s="5"/>
      <c r="B39" s="5"/>
      <c r="C39" s="22"/>
      <c r="D39" s="24"/>
      <c r="E39" s="5"/>
      <c r="F39" s="4"/>
      <c r="G39" s="5"/>
      <c r="H39" s="23"/>
      <c r="I39" s="24"/>
      <c r="J39" s="25"/>
      <c r="K39" s="5"/>
      <c r="L39" s="6"/>
      <c r="M39" s="6"/>
      <c r="N39" s="4"/>
      <c r="X39" s="5"/>
      <c r="Y39" s="5"/>
    </row>
    <row r="40" spans="1:25" ht="21" customHeight="1" thickBot="1" x14ac:dyDescent="0.3">
      <c r="A40" s="39"/>
      <c r="B40" s="39"/>
      <c r="C40" s="22"/>
      <c r="D40" s="40">
        <f>S40</f>
        <v>2.398000000000001</v>
      </c>
      <c r="E40" s="5"/>
      <c r="F40" s="4"/>
      <c r="G40" s="5"/>
      <c r="H40" s="26">
        <f ca="1">NOW()</f>
        <v>42672.836833796297</v>
      </c>
      <c r="I40" s="27"/>
      <c r="J40" s="28">
        <f>IF($I$5&lt;&gt;"",$I$5*I3,I3*D40)</f>
        <v>2.398000000000001</v>
      </c>
      <c r="K40" s="5"/>
      <c r="L40" s="6"/>
      <c r="M40" s="6"/>
      <c r="N40" s="4"/>
      <c r="R40" s="5">
        <f>COUNTIF(R14:R37,"=St.")</f>
        <v>0</v>
      </c>
      <c r="S40" s="5">
        <f>SUM(S13:S39)</f>
        <v>2.398000000000001</v>
      </c>
      <c r="X40" s="5"/>
      <c r="Y40" s="5"/>
    </row>
    <row r="41" spans="1:25" ht="4.5" hidden="1" customHeight="1" x14ac:dyDescent="0.25">
      <c r="A41" s="39"/>
      <c r="B41" s="39"/>
      <c r="C41" s="22"/>
      <c r="D41" s="30"/>
      <c r="E41" s="6"/>
      <c r="F41" s="8"/>
      <c r="G41" s="5"/>
      <c r="H41" s="29"/>
      <c r="I41" s="30"/>
      <c r="J41" s="31">
        <f>IF($I$5&lt;&gt;"",I3*$I$5/$D$40,I3)</f>
        <v>1</v>
      </c>
      <c r="K41" s="5"/>
      <c r="L41" s="6"/>
      <c r="M41" s="6"/>
      <c r="N41" s="4"/>
      <c r="X41" s="5"/>
      <c r="Y41" s="5"/>
    </row>
    <row r="42" spans="1:25" ht="4.5" customHeight="1" x14ac:dyDescent="0.25">
      <c r="A42" s="39"/>
      <c r="B42" s="39"/>
      <c r="C42" s="22"/>
      <c r="D42" s="30"/>
      <c r="E42" s="6"/>
      <c r="F42" s="8"/>
      <c r="G42" s="5"/>
      <c r="H42" s="32"/>
      <c r="I42" s="30"/>
      <c r="J42" s="33"/>
      <c r="K42" s="5"/>
      <c r="L42" s="6"/>
      <c r="M42" s="6"/>
      <c r="N42" s="4"/>
      <c r="X42" s="5"/>
      <c r="Y42" s="5"/>
    </row>
    <row r="43" spans="1:25" ht="4.5" customHeight="1" x14ac:dyDescent="0.25">
      <c r="A43" s="6"/>
      <c r="B43" s="6"/>
      <c r="C43" s="22"/>
      <c r="D43" s="5"/>
      <c r="E43" s="6"/>
      <c r="F43" s="8"/>
      <c r="G43" s="4"/>
      <c r="H43" s="4"/>
      <c r="I43" s="4"/>
      <c r="J43" s="4"/>
      <c r="K43" s="4"/>
      <c r="L43" s="4"/>
      <c r="M43" s="4"/>
      <c r="N43" s="4"/>
      <c r="X43" s="5"/>
      <c r="Y43" s="5"/>
    </row>
    <row r="44" spans="1:25" ht="15.75" x14ac:dyDescent="0.25">
      <c r="A44" s="34"/>
      <c r="B44" s="34"/>
      <c r="C44" s="22"/>
      <c r="D44" s="35"/>
      <c r="E44" s="34"/>
      <c r="F44" s="34"/>
      <c r="G44" s="34"/>
      <c r="H44" s="34"/>
      <c r="I44" s="35"/>
      <c r="J44" s="5"/>
      <c r="K44" s="34"/>
      <c r="L44" s="34"/>
      <c r="M44" s="34"/>
      <c r="N44" s="5"/>
    </row>
    <row r="45" spans="1:25" ht="22.5" customHeight="1" x14ac:dyDescent="0.25">
      <c r="A45" s="5"/>
      <c r="B45" s="36" t="s">
        <v>5</v>
      </c>
      <c r="C45" s="5"/>
      <c r="D45" s="5"/>
      <c r="E45" s="5"/>
      <c r="F45" s="5"/>
      <c r="G45" s="5"/>
      <c r="H45" s="5"/>
      <c r="I45" s="5"/>
      <c r="J45" s="5"/>
      <c r="K45" s="5"/>
      <c r="L45" s="5"/>
      <c r="M45" s="5"/>
      <c r="N45" s="5"/>
    </row>
    <row r="46" spans="1:25" ht="6" customHeight="1" x14ac:dyDescent="0.25">
      <c r="A46" s="5"/>
      <c r="B46" s="5"/>
      <c r="C46" s="5"/>
      <c r="D46" s="5"/>
      <c r="E46" s="5"/>
      <c r="F46" s="5"/>
      <c r="G46" s="5"/>
      <c r="H46" s="5"/>
      <c r="I46" s="5"/>
      <c r="J46" s="5"/>
      <c r="K46" s="5"/>
      <c r="L46" s="5"/>
      <c r="M46" s="5"/>
      <c r="N46" s="5"/>
    </row>
    <row r="47" spans="1:25" ht="161.25" customHeight="1" x14ac:dyDescent="0.25">
      <c r="A47" s="5"/>
      <c r="B47" s="49" t="s">
        <v>6</v>
      </c>
      <c r="C47" s="50"/>
      <c r="D47" s="50"/>
      <c r="E47" s="50"/>
      <c r="F47" s="50"/>
      <c r="G47" s="50"/>
      <c r="H47" s="50"/>
      <c r="I47" s="50"/>
      <c r="J47" s="50"/>
      <c r="K47" s="50"/>
      <c r="L47" s="50"/>
      <c r="M47" s="51"/>
      <c r="N47" s="5"/>
    </row>
    <row r="48" spans="1:25" x14ac:dyDescent="0.25">
      <c r="A48" s="5"/>
      <c r="B48" s="5"/>
      <c r="C48" s="22"/>
      <c r="D48" s="5"/>
      <c r="E48" s="5"/>
      <c r="F48" s="5"/>
      <c r="G48" s="5"/>
      <c r="H48" s="5"/>
      <c r="I48" s="5"/>
      <c r="J48" s="5"/>
      <c r="K48" s="5"/>
      <c r="L48" s="5"/>
      <c r="M48" s="5"/>
      <c r="N48" s="5"/>
    </row>
    <row r="49" spans="1:14" ht="18.75" x14ac:dyDescent="0.3">
      <c r="A49" s="5"/>
      <c r="B49" s="52"/>
      <c r="C49" s="52"/>
      <c r="D49" s="52"/>
      <c r="E49" s="52"/>
      <c r="F49" s="52"/>
      <c r="G49" s="52"/>
      <c r="H49" s="52"/>
      <c r="I49" s="52"/>
      <c r="J49" s="52"/>
      <c r="K49" s="52"/>
      <c r="L49" s="52"/>
      <c r="M49" s="52"/>
      <c r="N49" s="5"/>
    </row>
    <row r="50" spans="1:14" x14ac:dyDescent="0.25">
      <c r="A50" s="5"/>
      <c r="B50" s="5"/>
      <c r="C50" s="22"/>
      <c r="D50" s="5"/>
      <c r="E50" s="5"/>
      <c r="F50" s="5"/>
      <c r="G50" s="5"/>
      <c r="H50" s="5"/>
      <c r="I50" s="5"/>
      <c r="J50" s="5"/>
      <c r="K50" s="5"/>
      <c r="L50" s="5"/>
      <c r="M50" s="5"/>
      <c r="N50" s="5"/>
    </row>
  </sheetData>
  <sheetProtection algorithmName="SHA-512" hashValue="+CiPdqs/cYfh8/Iq1cpHmYWh/0MhPX0HH7BBeU/6J14aPGA+H2BIlIy6OEjaQAs749wfvMqBL5yKC0WN8is43Q==" saltValue="YQJiB6scdwXSXRrX5HdDng==" spinCount="100000" sheet="1" objects="1" scenarios="1"/>
  <mergeCells count="11">
    <mergeCell ref="L14:L37"/>
    <mergeCell ref="B47:M47"/>
    <mergeCell ref="B49:M49"/>
    <mergeCell ref="B3:H5"/>
    <mergeCell ref="I3:K3"/>
    <mergeCell ref="I5:K5"/>
    <mergeCell ref="H9:H11"/>
    <mergeCell ref="J9:L9"/>
    <mergeCell ref="B11:B12"/>
    <mergeCell ref="D11:D12"/>
    <mergeCell ref="J11:L11"/>
  </mergeCells>
  <conditionalFormatting sqref="J14:J37">
    <cfRule type="expression" dxfId="10" priority="10" stopIfTrue="1">
      <formula>OR($B14="u",$B14="o2")</formula>
    </cfRule>
    <cfRule type="expression" dxfId="9" priority="11" stopIfTrue="1">
      <formula>$B14="u2"</formula>
    </cfRule>
  </conditionalFormatting>
  <conditionalFormatting sqref="H14:H37">
    <cfRule type="expression" dxfId="8" priority="5">
      <formula>EM="X"</formula>
    </cfRule>
    <cfRule type="expression" dxfId="7" priority="6">
      <formula>AND(EM="X",$B14="u2")</formula>
    </cfRule>
    <cfRule type="expression" dxfId="6" priority="7">
      <formula>AND(EM&lt;&gt;"X",$B14="u2")</formula>
    </cfRule>
    <cfRule type="expression" dxfId="5" priority="8">
      <formula>AND(EM="X",OR($B14="u",$B14="o2"))</formula>
    </cfRule>
    <cfRule type="expression" dxfId="4" priority="9">
      <formula>AND(EM&lt;&gt;"X",OR($B14="u",$B14="o2"))</formula>
    </cfRule>
  </conditionalFormatting>
  <conditionalFormatting sqref="D14:D37 B24:B37 I14:I37">
    <cfRule type="expression" dxfId="3" priority="4">
      <formula>EM="X"</formula>
    </cfRule>
  </conditionalFormatting>
  <conditionalFormatting sqref="L14:L37">
    <cfRule type="expression" dxfId="2" priority="3">
      <formula>EM="X"</formula>
    </cfRule>
  </conditionalFormatting>
  <conditionalFormatting sqref="J11:L11 J9:L9">
    <cfRule type="expression" dxfId="1" priority="2">
      <formula>EM="X"</formula>
    </cfRule>
  </conditionalFormatting>
  <conditionalFormatting sqref="B14:B23">
    <cfRule type="expression" dxfId="0" priority="1">
      <formula>EM="X"</formula>
    </cfRule>
  </conditionalFormatting>
  <dataValidations count="3">
    <dataValidation type="list" allowBlank="1" showInputMessage="1" showErrorMessage="1" errorTitle="Falsche Eingabe" error="Diese Zelle ist entweder leer oder enthält ein X." promptTitle="Falsche Eingabe" sqref="B6">
      <formula1>$S$5:$S$6</formula1>
    </dataValidation>
    <dataValidation type="list" allowBlank="1" showErrorMessage="1" sqref="I14:I37">
      <formula1>"kg,ltr,St."</formula1>
    </dataValidation>
    <dataValidation type="list" allowBlank="1" showInputMessage="1" showErrorMessage="1" sqref="B14:B37">
      <formula1>"o,u,o2,u2"</formula1>
    </dataValidation>
  </dataValidations>
  <pageMargins left="0.19" right="0.11" top="0.17" bottom="0.11" header="0.28000000000000003" footer="0.1"/>
  <pageSetup paperSize="9" scale="9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Rezeptur</vt:lpstr>
      <vt:lpstr>EM</vt:lpstr>
      <vt:lpstr>Rezeptur!Print_Area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Rezeptur-Vorlage</dc:title>
  <dc:creator>Messemer</dc:creator>
  <cp:lastModifiedBy>Messemer</cp:lastModifiedBy>
  <cp:lastPrinted>2016-09-07T09:13:22Z</cp:lastPrinted>
  <dcterms:created xsi:type="dcterms:W3CDTF">2016-05-29T23:20:14Z</dcterms:created>
  <dcterms:modified xsi:type="dcterms:W3CDTF">2016-10-29T18:05:08Z</dcterms:modified>
</cp:coreProperties>
</file>