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DieseArbeitsmappe" defaultThemeVersion="153222"/>
  <mc:AlternateContent xmlns:mc="http://schemas.openxmlformats.org/markup-compatibility/2006">
    <mc:Choice Requires="x15">
      <x15ac:absPath xmlns:x15ac="http://schemas.microsoft.com/office/spreadsheetml/2010/11/ac" url="C:\Users\Marlene\Documents\1. BACKEN\0. Markus\1. Rezepturen 1000g GME - geändert\"/>
    </mc:Choice>
  </mc:AlternateContent>
  <bookViews>
    <workbookView xWindow="0" yWindow="0" windowWidth="24000" windowHeight="9510"/>
  </bookViews>
  <sheets>
    <sheet name="Rezeptur" sheetId="1" r:id="rId1"/>
  </sheets>
  <definedNames>
    <definedName name="_xlnm.Print_Area" localSheetId="0">Rezeptur!$G$8:$M$42</definedName>
    <definedName name="EM">Rezeptur!$B$6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 l="1"/>
  <c r="H40" i="1"/>
  <c r="Y38" i="1"/>
  <c r="W38" i="1" s="1"/>
  <c r="U38" i="1" s="1"/>
  <c r="S38" i="1" s="1"/>
  <c r="Q38" i="1" s="1"/>
  <c r="X38" i="1"/>
  <c r="V38" i="1" s="1"/>
  <c r="T38" i="1" s="1"/>
  <c r="R38" i="1" s="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R40" i="1" l="1"/>
  <c r="S40" i="1"/>
  <c r="D40" i="1" s="1"/>
  <c r="J40" i="1" s="1"/>
  <c r="J14" i="1" l="1"/>
  <c r="J21" i="1"/>
  <c r="J22" i="1"/>
  <c r="J23" i="1"/>
  <c r="J24" i="1"/>
  <c r="J18" i="1"/>
  <c r="J19" i="1"/>
  <c r="J20" i="1"/>
  <c r="J37" i="1"/>
  <c r="J29" i="1"/>
  <c r="J28" i="1"/>
  <c r="J31" i="1"/>
  <c r="J36" i="1"/>
  <c r="J30" i="1"/>
  <c r="J17" i="1"/>
  <c r="J27" i="1"/>
  <c r="J25" i="1"/>
  <c r="J35" i="1"/>
  <c r="J26" i="1"/>
  <c r="J16" i="1"/>
  <c r="J32" i="1"/>
  <c r="J33" i="1"/>
  <c r="J15" i="1"/>
  <c r="J34" i="1"/>
</calcChain>
</file>

<file path=xl/sharedStrings.xml><?xml version="1.0" encoding="utf-8"?>
<sst xmlns="http://schemas.openxmlformats.org/spreadsheetml/2006/main" count="38" uniqueCount="25">
  <si>
    <t xml:space="preserve"> </t>
  </si>
  <si>
    <t>Eingabemodus (X im Feld eintragen, vor dem Ausdruck rausnehmen)</t>
  </si>
  <si>
    <t>X</t>
  </si>
  <si>
    <t>Vorprodukt-
Steuerung</t>
  </si>
  <si>
    <t>Menge</t>
  </si>
  <si>
    <r>
      <t xml:space="preserve">Funktionsweise der Tabelle </t>
    </r>
    <r>
      <rPr>
        <sz val="11"/>
        <color rgb="FF993300"/>
        <rFont val="Lato"/>
        <family val="2"/>
      </rPr>
      <t>(bitte zumindest 1x lesen)</t>
    </r>
  </si>
  <si>
    <t xml:space="preserve">Die Tabelle dient dazu Rezepturen bequem und auf benötigte Mengen umrechnen zu können.
Um zu sehen welche Felder ausgefüllt werden, schreiben Sie in die Zelle B6 (Eingabemodus) ein "x". Sodann werden alle Eingabefelder gelb markiert. Vor dem Ausdruck nimmt man das "X" wieder raus, so dass der Ausdruck einen komplett weißen Hintergrund hat.
- In Spalte D werden die Mengen der einzelnen Rostoffe eingetragen
- Spalte H enthält die Bezeichnungen der einzelnen Rohstoffe
- In Spalte I können Sie eine Einheit auswählen. Bedenken Sie, dass Sie Rezepturen, in denen auch die Einheit "Stück" vorkommt, nicht auf ein bestimmtes Gewicht gerechnet werden können.
- Spalte B bietet die Möglichkeit die Zutaten zu verschachteln. Der Buchstabe "o" steht für einen Oberbegriff (z.B. Sauerteig), "u" für die Unterzutat erster Ebene (z.B. Roggenmehl, Wasser, Anstellgut). Wollen Sie noch weiter verschachteln, verwenden Sie "o2" und "u2".
- Im großen Feld können Sie die Informationen zur Herstellungsweise hinterlegen. Zeilenumbrüche machen Sie dort mit "Alt" + "Return".
</t>
  </si>
  <si>
    <t>Multiplikator (wie oft soll die Rezeptur hergestellt werden)
z.B. "2,0  x" Grundrezeptur oder "4,0 x" Brote á 570 g</t>
  </si>
  <si>
    <t>Multiplikationsbasis (soll die Grundrezeptur oder eine bestimmte Rezepturmenge (z.B. 570g) zum Berechnen genutzt werden)</t>
  </si>
  <si>
    <t>kg</t>
  </si>
  <si>
    <t>Hefe</t>
  </si>
  <si>
    <t>Salz</t>
  </si>
  <si>
    <t>Weizenmehl Type 550</t>
  </si>
  <si>
    <t>aktives Backmalz</t>
  </si>
  <si>
    <t>Universal-Back oder Dinkelkraft</t>
  </si>
  <si>
    <t>o</t>
  </si>
  <si>
    <t>u</t>
  </si>
  <si>
    <t>Buttermilchbrötchen mit Vollkornanteil</t>
  </si>
  <si>
    <t>Buttermilch</t>
  </si>
  <si>
    <t>Weizenvollkornmehl</t>
  </si>
  <si>
    <t>Weizenmehl Type 550,812 oder 1050</t>
  </si>
  <si>
    <t>ca. 18 Bröchen</t>
  </si>
  <si>
    <t>Vorteig (über Nacht) TA175</t>
  </si>
  <si>
    <r>
      <rPr>
        <b/>
        <sz val="12"/>
        <color theme="1"/>
        <rFont val="Lato"/>
      </rPr>
      <t>Vorteig:</t>
    </r>
    <r>
      <rPr>
        <sz val="12"/>
        <color theme="1"/>
        <rFont val="Lato"/>
      </rPr>
      <t xml:space="preserve"> Zutaten ca. 3 Min. verkneten, ca. 2 Std. bei Raumtemperatur (20-22°C) anspringen lassen, dann 8-46 Std. kühl stellen (ca. 7°C).</t>
    </r>
    <r>
      <rPr>
        <sz val="12"/>
        <color theme="1"/>
        <rFont val="Lato"/>
        <family val="2"/>
      </rPr>
      <t xml:space="preserve">
</t>
    </r>
    <r>
      <rPr>
        <b/>
        <sz val="12"/>
        <color theme="1"/>
        <rFont val="Lato"/>
        <family val="2"/>
      </rPr>
      <t xml:space="preserve">Teigherstellung: </t>
    </r>
    <r>
      <rPr>
        <sz val="12"/>
        <color theme="1"/>
        <rFont val="Lato"/>
        <family val="2"/>
      </rPr>
      <t xml:space="preserve">Zutaten vermischen und verkneten.
</t>
    </r>
    <r>
      <rPr>
        <b/>
        <sz val="12"/>
        <color theme="1"/>
        <rFont val="Lato"/>
      </rPr>
      <t xml:space="preserve">Knetzeit: </t>
    </r>
    <r>
      <rPr>
        <sz val="12"/>
        <color theme="1"/>
        <rFont val="Lato"/>
        <family val="2"/>
      </rPr>
      <t xml:space="preserve">ca. 10 Min.
</t>
    </r>
    <r>
      <rPr>
        <b/>
        <sz val="12"/>
        <color theme="1"/>
        <rFont val="Lato"/>
      </rPr>
      <t>Teigtemperatur:</t>
    </r>
    <r>
      <rPr>
        <sz val="12"/>
        <color theme="1"/>
        <rFont val="Lato"/>
        <family val="2"/>
      </rPr>
      <t xml:space="preserve"> ca. 24-25°C wären optimal
</t>
    </r>
    <r>
      <rPr>
        <b/>
        <sz val="12"/>
        <color theme="1"/>
        <rFont val="Lato"/>
      </rPr>
      <t xml:space="preserve">Teigruhe: </t>
    </r>
    <r>
      <rPr>
        <sz val="12"/>
        <color theme="1"/>
        <rFont val="Lato"/>
        <family val="2"/>
      </rPr>
      <t xml:space="preserve">ca. 30 Min., nach ca, 15-20 Min. den Teig  1x aufziehen/falten. 
</t>
    </r>
    <r>
      <rPr>
        <b/>
        <sz val="12"/>
        <color theme="1"/>
        <rFont val="Lato"/>
      </rPr>
      <t>Aufarbeitung:</t>
    </r>
    <r>
      <rPr>
        <sz val="12"/>
        <color theme="1"/>
        <rFont val="Lato"/>
        <family val="2"/>
      </rPr>
      <t xml:space="preserve"> Teig in ca. 90 g schwere Stücke teilen. 
</t>
    </r>
    <r>
      <rPr>
        <b/>
        <sz val="12"/>
        <color theme="1"/>
        <rFont val="Lato"/>
      </rPr>
      <t>Version 1:</t>
    </r>
    <r>
      <rPr>
        <sz val="12"/>
        <color theme="1"/>
        <rFont val="Lato"/>
        <family val="2"/>
      </rPr>
      <t xml:space="preserve"> Teiglinge rundschleifen und mit der Oberseite nach unten auf ein leicht bemehltes Tuch legen. Vor dem Backen umdrehen und einschneiden.
</t>
    </r>
    <r>
      <rPr>
        <b/>
        <sz val="12"/>
        <color theme="1"/>
        <rFont val="Lato"/>
      </rPr>
      <t>Version 2:</t>
    </r>
    <r>
      <rPr>
        <sz val="12"/>
        <color theme="1"/>
        <rFont val="Lato"/>
        <family val="2"/>
      </rPr>
      <t xml:space="preserve"> Teiglinge rund schleifen ca. 5-10 Min entspannen lassen (Zwischengare), dann in die gewünschte Form bringen (Knüppel, Knoten, Zöpfe o. ä.) und mit der Oberseite nach unten auf ein leicht bemehltes Tuch legen. Vor dem Backen umdrehen.
</t>
    </r>
    <r>
      <rPr>
        <b/>
        <sz val="12"/>
        <color theme="1"/>
        <rFont val="Lato"/>
      </rPr>
      <t>Stückgare:</t>
    </r>
    <r>
      <rPr>
        <sz val="12"/>
        <color theme="1"/>
        <rFont val="Lato"/>
        <family val="2"/>
      </rPr>
      <t xml:space="preserve"> ca. 30-40 Min. abgedeckt gehen lassen bis sich die Teiglinge sichtbar vergrößert haben, im Idealfall haben sie sich verdoppelt.
</t>
    </r>
    <r>
      <rPr>
        <b/>
        <sz val="12"/>
        <color theme="1"/>
        <rFont val="Lato"/>
      </rPr>
      <t>Backen</t>
    </r>
    <r>
      <rPr>
        <sz val="12"/>
        <color theme="1"/>
        <rFont val="Lato"/>
        <family val="2"/>
      </rPr>
      <t xml:space="preserve">: Backofen mit Backblech vorheizen auf 230-240°C. die gut aufgegangenen Teiglinge auf vorgeheiztes Backblech legen und mit Schwaden anbacken. 
Nach ca. 15 Min. Schwaden ablassen (Ofentüre kurz öffnen). 
</t>
    </r>
    <r>
      <rPr>
        <i/>
        <sz val="12"/>
        <color theme="1"/>
        <rFont val="Lato"/>
      </rPr>
      <t xml:space="preserve">Für eine bessere Krustenbildung evtl. die letzten 5 Min, mit Umluft und leicht geöffneter Ofentür zu Ende backen. </t>
    </r>
    <r>
      <rPr>
        <sz val="12"/>
        <color theme="1"/>
        <rFont val="Lato"/>
        <family val="2"/>
      </rPr>
      <t xml:space="preserve">
</t>
    </r>
    <r>
      <rPr>
        <b/>
        <sz val="12"/>
        <color theme="1"/>
        <rFont val="Lato"/>
      </rPr>
      <t>Backzeit gesamt:</t>
    </r>
    <r>
      <rPr>
        <sz val="12"/>
        <color theme="1"/>
        <rFont val="Lato"/>
        <family val="2"/>
      </rPr>
      <t xml:space="preserve"> ca. 20 Min.
</t>
    </r>
    <r>
      <rPr>
        <b/>
        <sz val="12"/>
        <color theme="1"/>
        <rFont val="Lato"/>
      </rPr>
      <t/>
    </r>
  </si>
  <si>
    <t xml:space="preserve">Wasser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</si>
</sst>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x&quot;"/>
    <numFmt numFmtId="165" formatCode="0.000&quot; kg&quot;"/>
    <numFmt numFmtId="166" formatCode="0.000"/>
    <numFmt numFmtId="167" formatCode="0.000&quot; kg &quot;"/>
    <numFmt numFmtId="168" formatCode="d/m/yyyy\ \ \ h:mm;@"/>
    <numFmt numFmtId="169" formatCode="0.0000"/>
  </numFmts>
  <fonts count="27">
    <font>
      <sz val="11"/>
      <color theme="1"/>
      <name val="Calibri"/>
      <family val="2"/>
      <scheme val="minor"/>
    </font>
    <font>
      <sz val="11"/>
      <color theme="1"/>
      <name val="Lato"/>
      <family val="2"/>
    </font>
    <font>
      <sz val="26"/>
      <color rgb="FF993300"/>
      <name val="Lato"/>
      <family val="2"/>
    </font>
    <font>
      <b/>
      <sz val="18"/>
      <name val="Lato"/>
      <family val="2"/>
    </font>
    <font>
      <sz val="10"/>
      <color rgb="FF993300"/>
      <name val="Lato"/>
      <family val="2"/>
    </font>
    <font>
      <sz val="14"/>
      <name val="Lato"/>
      <family val="2"/>
    </font>
    <font>
      <b/>
      <sz val="16"/>
      <name val="Lato"/>
      <family val="2"/>
    </font>
    <font>
      <sz val="10"/>
      <name val="Lato"/>
      <family val="2"/>
    </font>
    <font>
      <b/>
      <sz val="18"/>
      <color rgb="FF993300"/>
      <name val="Lato"/>
      <family val="2"/>
    </font>
    <font>
      <sz val="11"/>
      <name val="Lato"/>
      <family val="2"/>
    </font>
    <font>
      <b/>
      <sz val="18"/>
      <color theme="1"/>
      <name val="Lato"/>
      <family val="2"/>
    </font>
    <font>
      <b/>
      <sz val="22"/>
      <color theme="5" tint="-0.499984740745262"/>
      <name val="Lato"/>
      <family val="2"/>
    </font>
    <font>
      <sz val="9"/>
      <color theme="1"/>
      <name val="Lato"/>
      <family val="2"/>
    </font>
    <font>
      <sz val="12"/>
      <color theme="1"/>
      <name val="Lato"/>
      <family val="2"/>
    </font>
    <font>
      <b/>
      <sz val="14"/>
      <name val="Lato"/>
      <family val="2"/>
    </font>
    <font>
      <b/>
      <sz val="10"/>
      <color indexed="42"/>
      <name val="Lato"/>
      <family val="2"/>
    </font>
    <font>
      <b/>
      <sz val="11"/>
      <name val="Lato"/>
      <family val="2"/>
    </font>
    <font>
      <b/>
      <sz val="10"/>
      <name val="Lato"/>
      <family val="2"/>
    </font>
    <font>
      <sz val="11"/>
      <color rgb="FF993300"/>
      <name val="Lato"/>
      <family val="2"/>
    </font>
    <font>
      <b/>
      <sz val="12"/>
      <name val="Lato"/>
      <family val="2"/>
    </font>
    <font>
      <sz val="16"/>
      <color rgb="FF993300"/>
      <name val="Lato"/>
      <family val="2"/>
    </font>
    <font>
      <u/>
      <sz val="11"/>
      <color theme="10"/>
      <name val="Calibri"/>
      <family val="2"/>
      <scheme val="minor"/>
    </font>
    <font>
      <u/>
      <sz val="14"/>
      <color rgb="FF993300"/>
      <name val="Calibri"/>
      <family val="2"/>
      <scheme val="minor"/>
    </font>
    <font>
      <b/>
      <sz val="12"/>
      <color theme="1"/>
      <name val="Lato"/>
      <family val="2"/>
    </font>
    <font>
      <b/>
      <sz val="12"/>
      <color theme="1"/>
      <name val="Lato"/>
    </font>
    <font>
      <sz val="12"/>
      <color theme="1"/>
      <name val="Lato"/>
    </font>
    <font>
      <i/>
      <sz val="12"/>
      <color theme="1"/>
      <name val="Lato"/>
    </font>
  </fonts>
  <fills count="7">
    <fill>
      <patternFill patternType="none"/>
    </fill>
    <fill>
      <patternFill patternType="gray125"/>
    </fill>
    <fill>
      <patternFill patternType="solid">
        <fgColor indexed="47"/>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double">
        <color theme="5" tint="-0.499984740745262"/>
      </right>
      <top style="double">
        <color theme="5" tint="-0.499984740745262"/>
      </top>
      <bottom style="double">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thin">
        <color indexed="8"/>
      </right>
      <top style="thin">
        <color indexed="8"/>
      </top>
      <bottom style="thin">
        <color indexed="8"/>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thin">
        <color theme="5" tint="-0.499984740745262"/>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68">
    <xf numFmtId="0" fontId="0" fillId="0" borderId="0" xfId="0"/>
    <xf numFmtId="0" fontId="1" fillId="0" borderId="0" xfId="0" applyFont="1" applyFill="1"/>
    <xf numFmtId="0" fontId="5" fillId="0" borderId="0" xfId="0" applyFont="1" applyFill="1" applyBorder="1" applyAlignment="1">
      <alignment vertical="top" wrapText="1"/>
    </xf>
    <xf numFmtId="0" fontId="8" fillId="3" borderId="4" xfId="0" applyFont="1" applyFill="1" applyBorder="1" applyAlignment="1" applyProtection="1">
      <alignment horizontal="center" vertical="center" shrinkToFit="1"/>
      <protection locked="0"/>
    </xf>
    <xf numFmtId="0" fontId="1" fillId="4" borderId="0" xfId="0" applyFont="1" applyFill="1"/>
    <xf numFmtId="0" fontId="1" fillId="5" borderId="0" xfId="0" applyFont="1" applyFill="1"/>
    <xf numFmtId="0" fontId="1" fillId="5" borderId="0" xfId="0" applyFont="1" applyFill="1" applyBorder="1"/>
    <xf numFmtId="0" fontId="10" fillId="5" borderId="0" xfId="0" applyFont="1" applyFill="1" applyAlignment="1">
      <alignment vertical="center"/>
    </xf>
    <xf numFmtId="0" fontId="1" fillId="4" borderId="0" xfId="0" applyFont="1" applyFill="1" applyBorder="1"/>
    <xf numFmtId="0" fontId="13" fillId="5" borderId="0" xfId="0" applyFont="1" applyFill="1" applyAlignment="1">
      <alignment vertical="center"/>
    </xf>
    <xf numFmtId="0" fontId="1" fillId="5" borderId="11" xfId="0" applyFont="1" applyFill="1" applyBorder="1"/>
    <xf numFmtId="0" fontId="1" fillId="5" borderId="12" xfId="0" applyFont="1" applyFill="1" applyBorder="1"/>
    <xf numFmtId="0" fontId="7" fillId="0" borderId="13" xfId="0" applyFont="1" applyFill="1" applyBorder="1" applyAlignment="1" applyProtection="1">
      <alignment horizontal="center" vertical="center"/>
      <protection locked="0"/>
    </xf>
    <xf numFmtId="166" fontId="9" fillId="6" borderId="14" xfId="0" applyNumberFormat="1" applyFont="1" applyFill="1" applyBorder="1" applyAlignment="1" applyProtection="1">
      <alignment vertical="center"/>
      <protection locked="0"/>
    </xf>
    <xf numFmtId="0" fontId="1" fillId="4" borderId="0" xfId="0" applyFont="1" applyFill="1" applyBorder="1" applyAlignment="1">
      <alignment vertical="center"/>
    </xf>
    <xf numFmtId="0" fontId="1" fillId="5" borderId="0" xfId="0" applyFont="1" applyFill="1" applyAlignment="1">
      <alignment vertical="center"/>
    </xf>
    <xf numFmtId="165" fontId="14" fillId="5" borderId="14" xfId="0" applyNumberFormat="1" applyFont="1" applyFill="1" applyBorder="1" applyAlignment="1" applyProtection="1">
      <alignment horizontal="left" vertical="center"/>
      <protection locked="0"/>
    </xf>
    <xf numFmtId="165" fontId="9" fillId="5" borderId="15" xfId="0" applyNumberFormat="1" applyFont="1" applyFill="1" applyBorder="1" applyAlignment="1" applyProtection="1">
      <alignment horizontal="center" vertical="center"/>
      <protection locked="0"/>
    </xf>
    <xf numFmtId="166" fontId="14" fillId="5" borderId="13" xfId="0" applyNumberFormat="1" applyFont="1" applyFill="1" applyBorder="1" applyAlignment="1" applyProtection="1">
      <alignment horizontal="right" vertical="center"/>
    </xf>
    <xf numFmtId="0" fontId="1" fillId="5" borderId="0" xfId="0" applyFont="1" applyFill="1" applyBorder="1" applyAlignment="1">
      <alignment vertical="center"/>
    </xf>
    <xf numFmtId="0" fontId="1" fillId="0" borderId="13" xfId="0"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5" fontId="9" fillId="5" borderId="19" xfId="0" applyNumberFormat="1" applyFont="1" applyFill="1" applyBorder="1" applyAlignment="1">
      <alignment horizontal="left" vertical="top" wrapText="1"/>
    </xf>
    <xf numFmtId="167" fontId="16" fillId="5" borderId="19" xfId="0" applyNumberFormat="1" applyFont="1" applyFill="1" applyBorder="1" applyAlignment="1">
      <alignment horizontal="right" vertical="top" wrapText="1"/>
    </xf>
    <xf numFmtId="167" fontId="9" fillId="5" borderId="19" xfId="0" applyNumberFormat="1" applyFont="1" applyFill="1" applyBorder="1" applyAlignment="1">
      <alignment horizontal="right" vertical="top" wrapText="1"/>
    </xf>
    <xf numFmtId="168" fontId="17" fillId="5" borderId="0" xfId="0" applyNumberFormat="1" applyFont="1" applyFill="1" applyAlignment="1">
      <alignment horizontal="left" wrapText="1" indent="1"/>
    </xf>
    <xf numFmtId="167" fontId="16" fillId="5" borderId="20" xfId="0" applyNumberFormat="1" applyFont="1" applyFill="1" applyBorder="1" applyAlignment="1">
      <alignment horizontal="right" wrapText="1"/>
    </xf>
    <xf numFmtId="166" fontId="14" fillId="5" borderId="21" xfId="0" applyNumberFormat="1" applyFont="1" applyFill="1" applyBorder="1" applyAlignment="1">
      <alignment horizontal="right" vertical="center" wrapText="1"/>
    </xf>
    <xf numFmtId="165" fontId="9" fillId="5" borderId="0" xfId="0" applyNumberFormat="1" applyFont="1" applyFill="1" applyAlignment="1">
      <alignment horizontal="left" vertical="top" wrapText="1"/>
    </xf>
    <xf numFmtId="167" fontId="16" fillId="5" borderId="0" xfId="0" applyNumberFormat="1" applyFont="1" applyFill="1" applyAlignment="1">
      <alignment horizontal="right" vertical="top" wrapText="1"/>
    </xf>
    <xf numFmtId="169" fontId="9" fillId="5" borderId="0" xfId="0" applyNumberFormat="1" applyFont="1" applyFill="1" applyAlignment="1">
      <alignment horizontal="right" vertical="top" wrapText="1"/>
    </xf>
    <xf numFmtId="165" fontId="7" fillId="5" borderId="0" xfId="0" applyNumberFormat="1" applyFont="1" applyFill="1" applyAlignment="1">
      <alignment horizontal="left" vertical="top" wrapText="1"/>
    </xf>
    <xf numFmtId="167" fontId="9" fillId="5" borderId="0" xfId="0" applyNumberFormat="1" applyFont="1" applyFill="1" applyAlignment="1">
      <alignment horizontal="right" vertical="top" wrapText="1"/>
    </xf>
    <xf numFmtId="0" fontId="19" fillId="5" borderId="0" xfId="0" applyFont="1" applyFill="1"/>
    <xf numFmtId="0" fontId="19" fillId="5" borderId="0" xfId="0" applyFont="1" applyFill="1" applyAlignment="1">
      <alignment vertical="top"/>
    </xf>
    <xf numFmtId="0" fontId="20" fillId="5" borderId="0" xfId="0" applyFont="1" applyFill="1"/>
    <xf numFmtId="0" fontId="15" fillId="5" borderId="0" xfId="0" applyFont="1" applyFill="1" applyBorder="1" applyAlignment="1">
      <alignment horizontal="center" vertical="center"/>
    </xf>
    <xf numFmtId="0" fontId="1" fillId="5" borderId="12" xfId="0" applyFont="1" applyFill="1" applyBorder="1" applyAlignment="1">
      <alignment horizontal="center" vertical="center" wrapText="1"/>
    </xf>
    <xf numFmtId="0" fontId="17" fillId="5" borderId="0" xfId="0" applyFont="1" applyFill="1" applyBorder="1" applyAlignment="1">
      <alignment horizontal="center"/>
    </xf>
    <xf numFmtId="166" fontId="4" fillId="5" borderId="0" xfId="0" applyNumberFormat="1" applyFont="1" applyFill="1" applyAlignment="1">
      <alignment horizontal="right" wrapText="1"/>
    </xf>
    <xf numFmtId="0" fontId="4" fillId="5" borderId="0" xfId="0" applyFont="1" applyFill="1" applyBorder="1" applyAlignment="1">
      <alignment horizontal="left" wrapText="1" indent="1"/>
    </xf>
    <xf numFmtId="0" fontId="0" fillId="5" borderId="0" xfId="0" applyFill="1"/>
    <xf numFmtId="0" fontId="7" fillId="5" borderId="0" xfId="0" applyFont="1" applyFill="1" applyAlignment="1">
      <alignment vertical="center"/>
    </xf>
    <xf numFmtId="0" fontId="1" fillId="5" borderId="0" xfId="0" applyFont="1" applyFill="1" applyAlignment="1">
      <alignment horizontal="left" vertical="top" indent="2"/>
    </xf>
    <xf numFmtId="0" fontId="1" fillId="5" borderId="0" xfId="0" applyFont="1" applyFill="1" applyAlignment="1">
      <alignment vertical="top"/>
    </xf>
    <xf numFmtId="0" fontId="25" fillId="5" borderId="16" xfId="0" applyFont="1" applyFill="1" applyBorder="1" applyAlignment="1" applyProtection="1">
      <alignment horizontal="left" vertical="top" wrapText="1"/>
      <protection locked="0"/>
    </xf>
    <xf numFmtId="0" fontId="13" fillId="5" borderId="17" xfId="0" applyFont="1" applyFill="1" applyBorder="1" applyAlignment="1" applyProtection="1">
      <alignment horizontal="left" vertical="top"/>
      <protection locked="0"/>
    </xf>
    <xf numFmtId="0" fontId="13" fillId="5" borderId="18" xfId="0" applyFont="1" applyFill="1" applyBorder="1" applyAlignment="1" applyProtection="1">
      <alignment horizontal="left" vertical="top"/>
      <protection locked="0"/>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22" fillId="5" borderId="0" xfId="1" applyFont="1" applyFill="1" applyAlignment="1">
      <alignment horizontal="left"/>
    </xf>
    <xf numFmtId="0" fontId="2" fillId="0" borderId="0" xfId="0" applyFont="1" applyFill="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5" fontId="6" fillId="2" borderId="1" xfId="0" applyNumberFormat="1" applyFont="1" applyFill="1" applyBorder="1" applyAlignment="1" applyProtection="1">
      <alignment horizontal="center" vertical="center"/>
      <protection locked="0"/>
    </xf>
    <xf numFmtId="165" fontId="6" fillId="2" borderId="2"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0" fontId="1" fillId="5" borderId="0" xfId="0" applyFont="1" applyFill="1" applyAlignment="1">
      <alignment horizontal="center"/>
    </xf>
    <xf numFmtId="0" fontId="11" fillId="5" borderId="5" xfId="0" applyFont="1" applyFill="1" applyBorder="1" applyAlignment="1" applyProtection="1">
      <alignment horizontal="center" vertical="center" shrinkToFit="1"/>
      <protection locked="0"/>
    </xf>
    <xf numFmtId="0" fontId="11" fillId="5" borderId="6" xfId="0"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shrinkToFit="1"/>
      <protection locked="0"/>
    </xf>
    <xf numFmtId="0" fontId="12" fillId="5" borderId="0" xfId="0" applyFont="1" applyFill="1" applyBorder="1" applyAlignment="1">
      <alignment horizontal="center" vertical="center" wrapText="1"/>
    </xf>
    <xf numFmtId="0" fontId="13" fillId="5" borderId="8"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cellXfs>
  <cellStyles count="2">
    <cellStyle name="Link" xfId="1" builtinId="8"/>
    <cellStyle name="Standard" xfId="0" builtinId="0"/>
  </cellStyles>
  <dxfs count="161">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http://www.brotkruemel.com"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52919</xdr:rowOff>
    </xdr:from>
    <xdr:to>
      <xdr:col>7</xdr:col>
      <xdr:colOff>3248025</xdr:colOff>
      <xdr:row>4</xdr:row>
      <xdr:rowOff>101601</xdr:rowOff>
    </xdr:to>
    <xdr:pic>
      <xdr:nvPicPr>
        <xdr:cNvPr id="2" name="Grafik 1"/>
        <xdr:cNvPicPr>
          <a:picLocks noChangeAspect="1"/>
        </xdr:cNvPicPr>
      </xdr:nvPicPr>
      <xdr:blipFill>
        <a:blip xmlns:r="http://schemas.openxmlformats.org/officeDocument/2006/relationships" r:embed="rId1"/>
        <a:stretch>
          <a:fillRect/>
        </a:stretch>
      </xdr:blipFill>
      <xdr:spPr>
        <a:xfrm>
          <a:off x="136525" y="129119"/>
          <a:ext cx="5283200" cy="620182"/>
        </a:xfrm>
        <a:prstGeom prst="rect">
          <a:avLst/>
        </a:prstGeom>
      </xdr:spPr>
    </xdr:pic>
    <xdr:clientData/>
  </xdr:twoCellAnchor>
  <xdr:twoCellAnchor editAs="oneCell">
    <xdr:from>
      <xdr:col>7</xdr:col>
      <xdr:colOff>661458</xdr:colOff>
      <xdr:row>8</xdr:row>
      <xdr:rowOff>23912</xdr:rowOff>
    </xdr:from>
    <xdr:to>
      <xdr:col>7</xdr:col>
      <xdr:colOff>2990850</xdr:colOff>
      <xdr:row>11</xdr:row>
      <xdr:rowOff>32489</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0302" y="1583631"/>
          <a:ext cx="2329392" cy="675327"/>
        </a:xfrm>
        <a:prstGeom prst="rect">
          <a:avLst/>
        </a:prstGeom>
      </xdr:spPr>
    </xdr:pic>
    <xdr:clientData/>
  </xdr:twoCellAnchor>
  <xdr:twoCellAnchor editAs="oneCell">
    <xdr:from>
      <xdr:col>11</xdr:col>
      <xdr:colOff>1682750</xdr:colOff>
      <xdr:row>38</xdr:row>
      <xdr:rowOff>31750</xdr:rowOff>
    </xdr:from>
    <xdr:to>
      <xdr:col>12</xdr:col>
      <xdr:colOff>57226</xdr:colOff>
      <xdr:row>41</xdr:row>
      <xdr:rowOff>41275</xdr:rowOff>
    </xdr:to>
    <xdr:pic>
      <xdr:nvPicPr>
        <xdr:cNvPr id="4" name="Grafik 3">
          <a:hlinkClick xmlns:r="http://schemas.openxmlformats.org/officeDocument/2006/relationships" r:id="rId2"/>
        </xdr:cNvPr>
        <xdr:cNvPicPr>
          <a:picLocks noChangeAspect="1"/>
        </xdr:cNvPicPr>
      </xdr:nvPicPr>
      <xdr:blipFill>
        <a:blip xmlns:r="http://schemas.openxmlformats.org/officeDocument/2006/relationships" r:embed="rId4"/>
        <a:stretch>
          <a:fillRect/>
        </a:stretch>
      </xdr:blipFill>
      <xdr:spPr>
        <a:xfrm>
          <a:off x="8883650" y="8366125"/>
          <a:ext cx="2479751" cy="3143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Y50"/>
  <sheetViews>
    <sheetView tabSelected="1" zoomScale="80" zoomScaleNormal="80" workbookViewId="0">
      <selection activeCell="H25" sqref="H25"/>
    </sheetView>
  </sheetViews>
  <sheetFormatPr baseColWidth="10" defaultColWidth="0" defaultRowHeight="15" zeroHeight="1"/>
  <cols>
    <col min="1" max="1" width="1.625" style="1" customWidth="1"/>
    <col min="2" max="2" width="11.375" style="1" customWidth="1"/>
    <col min="3" max="3" width="3.125" style="1" customWidth="1"/>
    <col min="4" max="4" width="9.75" style="1" customWidth="1"/>
    <col min="5" max="5" width="3.875" style="1" customWidth="1"/>
    <col min="6" max="6" width="0.875" style="1" customWidth="1"/>
    <col min="7" max="7" width="2" style="1" customWidth="1"/>
    <col min="8" max="8" width="55.375" style="1" customWidth="1"/>
    <col min="9" max="9" width="4.875" style="1" customWidth="1"/>
    <col min="10" max="10" width="13.25" style="1" customWidth="1"/>
    <col min="11" max="11" width="5.25" style="1" customWidth="1"/>
    <col min="12" max="12" width="61.625" style="1" customWidth="1"/>
    <col min="13" max="13" width="1.75" style="1" customWidth="1"/>
    <col min="14" max="14" width="0.875" style="1" customWidth="1"/>
    <col min="15" max="15" width="8.125" style="5" customWidth="1"/>
    <col min="16" max="17" width="11.375" style="5" hidden="1" customWidth="1"/>
    <col min="18" max="23" width="0" style="5" hidden="1" customWidth="1"/>
    <col min="24" max="25" width="0" style="42" hidden="1" customWidth="1"/>
    <col min="26" max="16384" width="11.375" style="42" hidden="1"/>
  </cols>
  <sheetData>
    <row r="1" spans="1:25" s="1" customFormat="1" ht="6" customHeight="1">
      <c r="A1" s="5"/>
      <c r="B1" s="5"/>
      <c r="C1" s="5"/>
      <c r="D1" s="5"/>
      <c r="E1" s="5"/>
      <c r="F1" s="5"/>
      <c r="G1" s="5"/>
      <c r="H1" s="5"/>
      <c r="I1" s="5"/>
      <c r="J1" s="5"/>
      <c r="K1" s="5"/>
      <c r="L1" s="5"/>
      <c r="M1" s="5"/>
      <c r="N1" s="5"/>
      <c r="O1" s="5"/>
    </row>
    <row r="2" spans="1:25" s="1" customFormat="1" ht="8.25" customHeight="1" thickBot="1">
      <c r="A2" s="5"/>
      <c r="B2" s="5"/>
      <c r="C2" s="5"/>
      <c r="D2" s="5"/>
      <c r="E2" s="5"/>
      <c r="F2" s="5"/>
      <c r="G2" s="5"/>
      <c r="H2" s="5"/>
      <c r="I2" s="5"/>
      <c r="J2" s="5"/>
      <c r="K2" s="5"/>
      <c r="L2" s="5"/>
      <c r="M2" s="5"/>
      <c r="N2" s="5"/>
      <c r="O2" s="5"/>
    </row>
    <row r="3" spans="1:25" s="1" customFormat="1" ht="31.5" customHeight="1" thickBot="1">
      <c r="A3" s="5"/>
      <c r="B3" s="53"/>
      <c r="C3" s="53"/>
      <c r="D3" s="53"/>
      <c r="E3" s="53"/>
      <c r="F3" s="53"/>
      <c r="G3" s="53"/>
      <c r="H3" s="53"/>
      <c r="I3" s="54">
        <v>1</v>
      </c>
      <c r="J3" s="55"/>
      <c r="K3" s="56"/>
      <c r="L3" s="41" t="s">
        <v>7</v>
      </c>
      <c r="M3" s="5"/>
      <c r="N3" s="5"/>
      <c r="O3" s="5"/>
    </row>
    <row r="4" spans="1:25" s="1" customFormat="1" ht="8.25" customHeight="1" thickBot="1">
      <c r="A4" s="5"/>
      <c r="B4" s="53"/>
      <c r="C4" s="53"/>
      <c r="D4" s="53"/>
      <c r="E4" s="53"/>
      <c r="F4" s="53"/>
      <c r="G4" s="53"/>
      <c r="H4" s="53"/>
      <c r="I4" s="2"/>
      <c r="J4" s="2"/>
      <c r="L4" s="5"/>
      <c r="M4" s="5"/>
      <c r="N4" s="5"/>
      <c r="O4" s="5"/>
    </row>
    <row r="5" spans="1:25" s="5" customFormat="1" ht="31.5" customHeight="1" thickBot="1">
      <c r="B5" s="53"/>
      <c r="C5" s="53"/>
      <c r="D5" s="53"/>
      <c r="E5" s="53"/>
      <c r="F5" s="53"/>
      <c r="G5" s="53"/>
      <c r="H5" s="53"/>
      <c r="I5" s="57"/>
      <c r="J5" s="58"/>
      <c r="K5" s="59"/>
      <c r="L5" s="41" t="s">
        <v>8</v>
      </c>
      <c r="S5" s="5" t="s">
        <v>0</v>
      </c>
    </row>
    <row r="6" spans="1:25" s="5" customFormat="1" ht="23.25" customHeight="1" thickBot="1">
      <c r="A6" s="1"/>
      <c r="B6" s="3"/>
      <c r="C6" s="44" t="s">
        <v>1</v>
      </c>
      <c r="D6" s="45"/>
      <c r="I6" s="6"/>
      <c r="J6" s="6"/>
      <c r="K6" s="6"/>
      <c r="L6" s="6"/>
      <c r="M6" s="6"/>
      <c r="N6" s="6"/>
      <c r="S6" s="5" t="s">
        <v>2</v>
      </c>
    </row>
    <row r="7" spans="1:25" ht="4.5" customHeight="1">
      <c r="A7" s="5"/>
      <c r="B7" s="5"/>
      <c r="C7" s="5"/>
      <c r="D7" s="5"/>
      <c r="E7" s="5"/>
      <c r="F7" s="4"/>
      <c r="G7" s="4"/>
      <c r="H7" s="4"/>
      <c r="I7" s="4"/>
      <c r="J7" s="4"/>
      <c r="K7" s="4"/>
      <c r="L7" s="4"/>
      <c r="M7" s="4"/>
      <c r="N7" s="4"/>
      <c r="X7" s="5"/>
      <c r="Y7" s="5"/>
    </row>
    <row r="8" spans="1:25" ht="8.25" customHeight="1" thickBot="1">
      <c r="A8" s="5"/>
      <c r="B8" s="5"/>
      <c r="C8" s="5"/>
      <c r="D8" s="5"/>
      <c r="E8" s="5"/>
      <c r="F8" s="4"/>
      <c r="G8" s="5"/>
      <c r="H8" s="5"/>
      <c r="I8" s="6"/>
      <c r="J8" s="6"/>
      <c r="K8" s="6"/>
      <c r="L8" s="6"/>
      <c r="M8" s="6"/>
      <c r="N8" s="4"/>
      <c r="X8" s="5"/>
      <c r="Y8" s="5"/>
    </row>
    <row r="9" spans="1:25" ht="29.25" thickTop="1" thickBot="1">
      <c r="A9" s="5"/>
      <c r="B9" s="5"/>
      <c r="C9" s="5"/>
      <c r="D9" s="5"/>
      <c r="E9" s="5"/>
      <c r="F9" s="4"/>
      <c r="G9" s="5"/>
      <c r="H9" s="60"/>
      <c r="I9" s="7"/>
      <c r="J9" s="61" t="s">
        <v>17</v>
      </c>
      <c r="K9" s="62"/>
      <c r="L9" s="63"/>
      <c r="M9" s="5"/>
      <c r="N9" s="4"/>
      <c r="X9" s="5"/>
      <c r="Y9" s="5"/>
    </row>
    <row r="10" spans="1:25" ht="9.75" customHeight="1" thickTop="1">
      <c r="A10" s="5"/>
      <c r="B10" s="5"/>
      <c r="C10" s="5"/>
      <c r="D10" s="5"/>
      <c r="E10" s="6"/>
      <c r="F10" s="8"/>
      <c r="G10" s="6"/>
      <c r="H10" s="60"/>
      <c r="I10" s="5"/>
      <c r="J10" s="6"/>
      <c r="K10" s="5"/>
      <c r="L10" s="6"/>
      <c r="M10" s="6"/>
      <c r="N10" s="4"/>
      <c r="X10" s="5"/>
      <c r="Y10" s="5"/>
    </row>
    <row r="11" spans="1:25" ht="15" customHeight="1">
      <c r="A11" s="6"/>
      <c r="B11" s="64" t="s">
        <v>3</v>
      </c>
      <c r="C11" s="22"/>
      <c r="D11" s="64" t="s">
        <v>4</v>
      </c>
      <c r="E11" s="6"/>
      <c r="F11" s="8"/>
      <c r="G11" s="6"/>
      <c r="H11" s="60"/>
      <c r="I11" s="9"/>
      <c r="J11" s="65" t="s">
        <v>21</v>
      </c>
      <c r="K11" s="66"/>
      <c r="L11" s="67"/>
      <c r="M11" s="6"/>
      <c r="N11" s="4"/>
      <c r="X11" s="5"/>
      <c r="Y11" s="5"/>
    </row>
    <row r="12" spans="1:25">
      <c r="A12" s="6"/>
      <c r="B12" s="64"/>
      <c r="C12" s="22"/>
      <c r="D12" s="64"/>
      <c r="E12" s="6"/>
      <c r="F12" s="8"/>
      <c r="G12" s="6"/>
      <c r="H12" s="6"/>
      <c r="I12" s="6"/>
      <c r="J12" s="5"/>
      <c r="K12" s="5"/>
      <c r="L12" s="6"/>
      <c r="M12" s="6"/>
      <c r="N12" s="4"/>
      <c r="X12" s="5"/>
      <c r="Y12" s="5"/>
    </row>
    <row r="13" spans="1:25" ht="3.75" customHeight="1">
      <c r="A13" s="5"/>
      <c r="B13" s="5"/>
      <c r="C13" s="22"/>
      <c r="D13" s="6"/>
      <c r="E13" s="5"/>
      <c r="F13" s="4"/>
      <c r="G13" s="5"/>
      <c r="H13" s="6"/>
      <c r="I13" s="10"/>
      <c r="J13" s="11"/>
      <c r="K13" s="5"/>
      <c r="L13" s="6"/>
      <c r="M13" s="6"/>
      <c r="N13" s="4"/>
      <c r="X13" s="5"/>
      <c r="Y13" s="5"/>
    </row>
    <row r="14" spans="1:25" ht="19.5" customHeight="1">
      <c r="A14" s="19"/>
      <c r="B14" s="12" t="s">
        <v>15</v>
      </c>
      <c r="C14" s="22"/>
      <c r="D14" s="13">
        <v>0.70399999999999996</v>
      </c>
      <c r="E14" s="19"/>
      <c r="F14" s="14"/>
      <c r="G14" s="15"/>
      <c r="H14" s="16" t="s">
        <v>22</v>
      </c>
      <c r="I14" s="17" t="s">
        <v>9</v>
      </c>
      <c r="J14" s="18">
        <f>IF(AND($I$5&gt;0,$R$40&gt;0),"-----",IF(D14&lt;&gt;"",D14*$J$41,""))</f>
        <v>0.70399999999999996</v>
      </c>
      <c r="K14" s="15"/>
      <c r="L14" s="46" t="s">
        <v>23</v>
      </c>
      <c r="M14" s="19"/>
      <c r="N14" s="4"/>
      <c r="R14" s="5" t="str">
        <f>IF(I14="","",I14)</f>
        <v>kg</v>
      </c>
      <c r="S14" s="5">
        <f t="shared" ref="S14:S37" si="0">IF(AND(B14&lt;&gt;"o",B14&lt;&gt;"o2",B14&lt;&gt;"o3"),D14,0)</f>
        <v>0</v>
      </c>
      <c r="X14" s="15"/>
      <c r="Y14" s="15"/>
    </row>
    <row r="15" spans="1:25" ht="19.5" customHeight="1">
      <c r="A15" s="19"/>
      <c r="B15" s="12" t="s">
        <v>16</v>
      </c>
      <c r="C15" s="22"/>
      <c r="D15" s="13">
        <v>0.4</v>
      </c>
      <c r="E15" s="19"/>
      <c r="F15" s="14"/>
      <c r="G15" s="15"/>
      <c r="H15" s="16" t="s">
        <v>20</v>
      </c>
      <c r="I15" s="17" t="s">
        <v>9</v>
      </c>
      <c r="J15" s="18">
        <f t="shared" ref="J15:J37" si="1">IF(AND($I$5&gt;0,$R$40&gt;0),"-----",IF(D15&lt;&gt;"",D15*$J$41,""))</f>
        <v>0.4</v>
      </c>
      <c r="K15" s="15"/>
      <c r="L15" s="47"/>
      <c r="M15" s="19"/>
      <c r="N15" s="4"/>
      <c r="R15" s="5" t="str">
        <f t="shared" ref="R15:R37" si="2">IF(I15="","",I15)</f>
        <v>kg</v>
      </c>
      <c r="S15" s="5">
        <f t="shared" si="0"/>
        <v>0.4</v>
      </c>
      <c r="X15" s="15"/>
      <c r="Y15" s="15"/>
    </row>
    <row r="16" spans="1:25" ht="19.5" customHeight="1">
      <c r="A16" s="19"/>
      <c r="B16" s="12" t="s">
        <v>16</v>
      </c>
      <c r="C16" s="22"/>
      <c r="D16" s="13">
        <v>0.3</v>
      </c>
      <c r="E16" s="19"/>
      <c r="F16" s="14"/>
      <c r="G16" s="15"/>
      <c r="H16" s="16" t="s">
        <v>24</v>
      </c>
      <c r="I16" s="17" t="s">
        <v>9</v>
      </c>
      <c r="J16" s="18">
        <f t="shared" si="1"/>
        <v>0.3</v>
      </c>
      <c r="K16" s="15"/>
      <c r="L16" s="47"/>
      <c r="M16" s="19"/>
      <c r="N16" s="4"/>
      <c r="R16" s="5" t="str">
        <f t="shared" si="2"/>
        <v>kg</v>
      </c>
      <c r="S16" s="5">
        <f t="shared" si="0"/>
        <v>0.3</v>
      </c>
      <c r="X16" s="15"/>
      <c r="Y16" s="15"/>
    </row>
    <row r="17" spans="1:25" ht="19.5" customHeight="1">
      <c r="A17" s="19"/>
      <c r="B17" s="12" t="s">
        <v>16</v>
      </c>
      <c r="C17" s="22"/>
      <c r="D17" s="13">
        <v>2E-3</v>
      </c>
      <c r="E17" s="19"/>
      <c r="F17" s="14"/>
      <c r="G17" s="15"/>
      <c r="H17" s="16" t="s">
        <v>10</v>
      </c>
      <c r="I17" s="17" t="s">
        <v>9</v>
      </c>
      <c r="J17" s="18">
        <f t="shared" si="1"/>
        <v>2E-3</v>
      </c>
      <c r="K17" s="15"/>
      <c r="L17" s="47"/>
      <c r="M17" s="19"/>
      <c r="N17" s="4"/>
      <c r="R17" s="5" t="str">
        <f t="shared" si="2"/>
        <v>kg</v>
      </c>
      <c r="S17" s="5">
        <f t="shared" si="0"/>
        <v>2E-3</v>
      </c>
      <c r="X17" s="43"/>
      <c r="Y17" s="15"/>
    </row>
    <row r="18" spans="1:25" ht="19.5" customHeight="1">
      <c r="A18" s="19"/>
      <c r="B18" s="12"/>
      <c r="C18" s="22"/>
      <c r="D18" s="13">
        <v>0.4</v>
      </c>
      <c r="E18" s="19"/>
      <c r="F18" s="14"/>
      <c r="G18" s="15"/>
      <c r="H18" s="16" t="s">
        <v>12</v>
      </c>
      <c r="I18" s="17" t="s">
        <v>9</v>
      </c>
      <c r="J18" s="18">
        <f>IF(AND($I$5&gt;0,$R$40&gt;0),"-----",IF(D18&lt;&gt;"",D18*$J$41,""))</f>
        <v>0.4</v>
      </c>
      <c r="K18" s="15"/>
      <c r="L18" s="47"/>
      <c r="M18" s="19"/>
      <c r="N18" s="4"/>
      <c r="R18" s="5" t="str">
        <f t="shared" si="2"/>
        <v>kg</v>
      </c>
      <c r="S18" s="5">
        <f t="shared" si="0"/>
        <v>0.4</v>
      </c>
      <c r="X18" s="15"/>
      <c r="Y18" s="15"/>
    </row>
    <row r="19" spans="1:25" ht="19.5" customHeight="1">
      <c r="A19" s="19"/>
      <c r="B19" s="12"/>
      <c r="C19" s="22"/>
      <c r="D19" s="13">
        <v>0.2</v>
      </c>
      <c r="E19" s="19"/>
      <c r="F19" s="14"/>
      <c r="G19" s="15"/>
      <c r="H19" s="16" t="s">
        <v>19</v>
      </c>
      <c r="I19" s="17" t="s">
        <v>9</v>
      </c>
      <c r="J19" s="18">
        <f t="shared" ref="J19:J24" si="3">IF(AND($I$5&gt;0,$R$40&gt;0),"-----",IF(D19&lt;&gt;"",D19*$J$41,""))</f>
        <v>0.2</v>
      </c>
      <c r="K19" s="15"/>
      <c r="L19" s="47"/>
      <c r="M19" s="19"/>
      <c r="N19" s="4"/>
      <c r="R19" s="5" t="str">
        <f t="shared" si="2"/>
        <v>kg</v>
      </c>
      <c r="S19" s="5">
        <f t="shared" si="0"/>
        <v>0.2</v>
      </c>
      <c r="X19" s="15"/>
      <c r="Y19" s="15"/>
    </row>
    <row r="20" spans="1:25" ht="19.5" customHeight="1">
      <c r="A20" s="19"/>
      <c r="B20" s="12"/>
      <c r="C20" s="22"/>
      <c r="D20" s="13">
        <v>8.0000000000000002E-3</v>
      </c>
      <c r="E20" s="19"/>
      <c r="F20" s="14"/>
      <c r="G20" s="15"/>
      <c r="H20" s="16" t="s">
        <v>14</v>
      </c>
      <c r="I20" s="17" t="s">
        <v>9</v>
      </c>
      <c r="J20" s="18">
        <f t="shared" si="3"/>
        <v>8.0000000000000002E-3</v>
      </c>
      <c r="K20" s="15"/>
      <c r="L20" s="47"/>
      <c r="M20" s="19"/>
      <c r="N20" s="4"/>
      <c r="R20" s="5" t="str">
        <f t="shared" si="2"/>
        <v>kg</v>
      </c>
      <c r="S20" s="5">
        <f t="shared" si="0"/>
        <v>8.0000000000000002E-3</v>
      </c>
      <c r="X20" s="15"/>
      <c r="Y20" s="15"/>
    </row>
    <row r="21" spans="1:25" ht="19.5" customHeight="1">
      <c r="A21" s="19"/>
      <c r="B21" s="12"/>
      <c r="C21" s="22"/>
      <c r="D21" s="13">
        <v>2E-3</v>
      </c>
      <c r="E21" s="19"/>
      <c r="F21" s="14"/>
      <c r="G21" s="15"/>
      <c r="H21" s="16" t="s">
        <v>13</v>
      </c>
      <c r="I21" s="17" t="s">
        <v>9</v>
      </c>
      <c r="J21" s="18">
        <f t="shared" si="3"/>
        <v>2E-3</v>
      </c>
      <c r="K21" s="15"/>
      <c r="L21" s="47"/>
      <c r="M21" s="19"/>
      <c r="N21" s="4"/>
      <c r="R21" s="5" t="str">
        <f t="shared" si="2"/>
        <v>kg</v>
      </c>
      <c r="S21" s="5">
        <f t="shared" si="0"/>
        <v>2E-3</v>
      </c>
      <c r="X21" s="15"/>
      <c r="Y21" s="15"/>
    </row>
    <row r="22" spans="1:25" ht="19.5" customHeight="1">
      <c r="A22" s="19"/>
      <c r="B22" s="12"/>
      <c r="C22" s="22"/>
      <c r="D22" s="13">
        <v>2.1999999999999999E-2</v>
      </c>
      <c r="E22" s="19"/>
      <c r="F22" s="14"/>
      <c r="G22" s="15"/>
      <c r="H22" s="16" t="s">
        <v>11</v>
      </c>
      <c r="I22" s="17" t="s">
        <v>9</v>
      </c>
      <c r="J22" s="18">
        <f t="shared" si="3"/>
        <v>2.1999999999999999E-2</v>
      </c>
      <c r="K22" s="15"/>
      <c r="L22" s="47"/>
      <c r="M22" s="19"/>
      <c r="N22" s="4"/>
      <c r="R22" s="5" t="str">
        <f t="shared" si="2"/>
        <v>kg</v>
      </c>
      <c r="S22" s="5">
        <f t="shared" si="0"/>
        <v>2.1999999999999999E-2</v>
      </c>
      <c r="X22" s="15"/>
      <c r="Y22" s="15"/>
    </row>
    <row r="23" spans="1:25" ht="19.5" customHeight="1">
      <c r="A23" s="19"/>
      <c r="B23" s="12"/>
      <c r="C23" s="22"/>
      <c r="D23" s="13">
        <v>0.02</v>
      </c>
      <c r="E23" s="19"/>
      <c r="F23" s="14"/>
      <c r="G23" s="15"/>
      <c r="H23" s="16" t="s">
        <v>10</v>
      </c>
      <c r="I23" s="17" t="s">
        <v>9</v>
      </c>
      <c r="J23" s="18">
        <f t="shared" si="3"/>
        <v>0.02</v>
      </c>
      <c r="K23" s="15"/>
      <c r="L23" s="47"/>
      <c r="M23" s="19"/>
      <c r="N23" s="4"/>
      <c r="R23" s="5" t="str">
        <f t="shared" si="2"/>
        <v>kg</v>
      </c>
      <c r="S23" s="5">
        <f t="shared" si="0"/>
        <v>0.02</v>
      </c>
      <c r="X23" s="15"/>
      <c r="Y23" s="15"/>
    </row>
    <row r="24" spans="1:25" ht="19.5" customHeight="1">
      <c r="A24" s="19"/>
      <c r="B24" s="12"/>
      <c r="C24" s="22"/>
      <c r="D24" s="13">
        <v>0.36</v>
      </c>
      <c r="E24" s="19"/>
      <c r="F24" s="14"/>
      <c r="G24" s="15"/>
      <c r="H24" s="16" t="s">
        <v>18</v>
      </c>
      <c r="I24" s="17" t="s">
        <v>9</v>
      </c>
      <c r="J24" s="18">
        <f t="shared" si="3"/>
        <v>0.36</v>
      </c>
      <c r="K24" s="15"/>
      <c r="L24" s="47"/>
      <c r="M24" s="19"/>
      <c r="N24" s="4"/>
      <c r="R24" s="5" t="str">
        <f t="shared" si="2"/>
        <v>kg</v>
      </c>
      <c r="S24" s="5">
        <f t="shared" si="0"/>
        <v>0.36</v>
      </c>
      <c r="X24" s="15"/>
      <c r="Y24" s="15"/>
    </row>
    <row r="25" spans="1:25" ht="19.5" customHeight="1">
      <c r="A25" s="19"/>
      <c r="B25" s="12"/>
      <c r="C25" s="22"/>
      <c r="D25" s="13"/>
      <c r="E25" s="19"/>
      <c r="F25" s="14"/>
      <c r="G25" s="15"/>
      <c r="H25" s="16"/>
      <c r="I25" s="17"/>
      <c r="J25" s="18" t="str">
        <f t="shared" si="1"/>
        <v/>
      </c>
      <c r="K25" s="15"/>
      <c r="L25" s="47"/>
      <c r="M25" s="19"/>
      <c r="N25" s="4"/>
      <c r="R25" s="5" t="str">
        <f t="shared" si="2"/>
        <v/>
      </c>
      <c r="S25" s="5">
        <f t="shared" si="0"/>
        <v>0</v>
      </c>
      <c r="X25" s="15"/>
      <c r="Y25" s="15"/>
    </row>
    <row r="26" spans="1:25" ht="19.5" customHeight="1">
      <c r="A26" s="19"/>
      <c r="B26" s="12"/>
      <c r="C26" s="22"/>
      <c r="D26" s="13"/>
      <c r="E26" s="19"/>
      <c r="F26" s="14"/>
      <c r="G26" s="15"/>
      <c r="H26" s="16"/>
      <c r="I26" s="17"/>
      <c r="J26" s="18" t="str">
        <f t="shared" si="1"/>
        <v/>
      </c>
      <c r="K26" s="15"/>
      <c r="L26" s="47"/>
      <c r="M26" s="19"/>
      <c r="N26" s="4"/>
      <c r="R26" s="5" t="str">
        <f t="shared" si="2"/>
        <v/>
      </c>
      <c r="S26" s="5">
        <f t="shared" si="0"/>
        <v>0</v>
      </c>
      <c r="X26" s="15"/>
      <c r="Y26" s="15"/>
    </row>
    <row r="27" spans="1:25" ht="19.5" customHeight="1">
      <c r="A27" s="19"/>
      <c r="B27" s="12"/>
      <c r="C27" s="22"/>
      <c r="D27" s="13"/>
      <c r="E27" s="19"/>
      <c r="F27" s="14"/>
      <c r="G27" s="15"/>
      <c r="H27" s="16"/>
      <c r="I27" s="17"/>
      <c r="J27" s="18" t="str">
        <f t="shared" si="1"/>
        <v/>
      </c>
      <c r="K27" s="15"/>
      <c r="L27" s="47"/>
      <c r="M27" s="19"/>
      <c r="N27" s="4"/>
      <c r="R27" s="5" t="str">
        <f t="shared" si="2"/>
        <v/>
      </c>
      <c r="S27" s="5">
        <f t="shared" si="0"/>
        <v>0</v>
      </c>
      <c r="X27" s="15"/>
      <c r="Y27" s="15"/>
    </row>
    <row r="28" spans="1:25" ht="19.5" customHeight="1">
      <c r="A28" s="19"/>
      <c r="B28" s="12"/>
      <c r="C28" s="22"/>
      <c r="D28" s="13"/>
      <c r="E28" s="19"/>
      <c r="F28" s="14"/>
      <c r="G28" s="15"/>
      <c r="H28" s="16"/>
      <c r="I28" s="17"/>
      <c r="J28" s="18" t="str">
        <f t="shared" si="1"/>
        <v/>
      </c>
      <c r="K28" s="15"/>
      <c r="L28" s="47"/>
      <c r="M28" s="19"/>
      <c r="N28" s="4"/>
      <c r="R28" s="5" t="str">
        <f t="shared" si="2"/>
        <v/>
      </c>
      <c r="S28" s="5">
        <f t="shared" si="0"/>
        <v>0</v>
      </c>
      <c r="X28" s="15"/>
      <c r="Y28" s="15"/>
    </row>
    <row r="29" spans="1:25" ht="19.5" customHeight="1">
      <c r="A29" s="19"/>
      <c r="B29" s="12"/>
      <c r="C29" s="22"/>
      <c r="D29" s="13"/>
      <c r="E29" s="19"/>
      <c r="F29" s="14"/>
      <c r="G29" s="15"/>
      <c r="H29" s="16"/>
      <c r="I29" s="17"/>
      <c r="J29" s="18" t="str">
        <f t="shared" si="1"/>
        <v/>
      </c>
      <c r="K29" s="15"/>
      <c r="L29" s="47"/>
      <c r="M29" s="19"/>
      <c r="N29" s="4"/>
      <c r="R29" s="5" t="str">
        <f t="shared" si="2"/>
        <v/>
      </c>
      <c r="S29" s="5">
        <f t="shared" si="0"/>
        <v>0</v>
      </c>
      <c r="X29" s="15"/>
      <c r="Y29" s="15"/>
    </row>
    <row r="30" spans="1:25" ht="19.5" customHeight="1">
      <c r="A30" s="19"/>
      <c r="B30" s="20"/>
      <c r="C30" s="22"/>
      <c r="D30" s="13"/>
      <c r="E30" s="19"/>
      <c r="F30" s="14"/>
      <c r="G30" s="15"/>
      <c r="H30" s="16"/>
      <c r="I30" s="17"/>
      <c r="J30" s="18" t="str">
        <f t="shared" si="1"/>
        <v/>
      </c>
      <c r="K30" s="15"/>
      <c r="L30" s="47"/>
      <c r="M30" s="19"/>
      <c r="N30" s="4"/>
      <c r="R30" s="5" t="str">
        <f t="shared" si="2"/>
        <v/>
      </c>
      <c r="S30" s="5">
        <f t="shared" si="0"/>
        <v>0</v>
      </c>
      <c r="X30" s="15"/>
      <c r="Y30" s="15"/>
    </row>
    <row r="31" spans="1:25" ht="19.5" customHeight="1">
      <c r="A31" s="19"/>
      <c r="B31" s="20"/>
      <c r="C31" s="22"/>
      <c r="D31" s="13"/>
      <c r="E31" s="19"/>
      <c r="F31" s="14"/>
      <c r="G31" s="15"/>
      <c r="H31" s="16"/>
      <c r="I31" s="17"/>
      <c r="J31" s="18" t="str">
        <f t="shared" si="1"/>
        <v/>
      </c>
      <c r="K31" s="15"/>
      <c r="L31" s="47"/>
      <c r="M31" s="19"/>
      <c r="N31" s="4"/>
      <c r="R31" s="5" t="str">
        <f t="shared" si="2"/>
        <v/>
      </c>
      <c r="S31" s="5">
        <f t="shared" si="0"/>
        <v>0</v>
      </c>
      <c r="X31" s="15"/>
      <c r="Y31" s="15"/>
    </row>
    <row r="32" spans="1:25" ht="19.5" customHeight="1">
      <c r="A32" s="19"/>
      <c r="B32" s="20"/>
      <c r="C32" s="22"/>
      <c r="D32" s="13"/>
      <c r="E32" s="19"/>
      <c r="F32" s="14"/>
      <c r="G32" s="15"/>
      <c r="H32" s="16"/>
      <c r="I32" s="17"/>
      <c r="J32" s="18" t="str">
        <f t="shared" si="1"/>
        <v/>
      </c>
      <c r="K32" s="15"/>
      <c r="L32" s="47"/>
      <c r="M32" s="19"/>
      <c r="N32" s="4"/>
      <c r="R32" s="5" t="str">
        <f t="shared" si="2"/>
        <v/>
      </c>
      <c r="S32" s="5">
        <f t="shared" si="0"/>
        <v>0</v>
      </c>
      <c r="X32" s="15"/>
      <c r="Y32" s="15"/>
    </row>
    <row r="33" spans="1:25" ht="19.5" customHeight="1">
      <c r="A33" s="19"/>
      <c r="B33" s="20"/>
      <c r="C33" s="22"/>
      <c r="D33" s="13"/>
      <c r="E33" s="19"/>
      <c r="F33" s="14"/>
      <c r="G33" s="15"/>
      <c r="H33" s="16"/>
      <c r="I33" s="17"/>
      <c r="J33" s="18" t="str">
        <f t="shared" si="1"/>
        <v/>
      </c>
      <c r="K33" s="15"/>
      <c r="L33" s="47"/>
      <c r="M33" s="19"/>
      <c r="N33" s="4"/>
      <c r="R33" s="5" t="str">
        <f t="shared" si="2"/>
        <v/>
      </c>
      <c r="S33" s="5">
        <f t="shared" si="0"/>
        <v>0</v>
      </c>
      <c r="X33" s="15"/>
      <c r="Y33" s="15"/>
    </row>
    <row r="34" spans="1:25" ht="19.5" customHeight="1">
      <c r="A34" s="19"/>
      <c r="B34" s="20"/>
      <c r="C34" s="22"/>
      <c r="D34" s="13"/>
      <c r="E34" s="19"/>
      <c r="F34" s="14"/>
      <c r="G34" s="15"/>
      <c r="H34" s="16"/>
      <c r="I34" s="17"/>
      <c r="J34" s="18" t="str">
        <f t="shared" si="1"/>
        <v/>
      </c>
      <c r="K34" s="15"/>
      <c r="L34" s="47"/>
      <c r="M34" s="19"/>
      <c r="N34" s="4"/>
      <c r="R34" s="5" t="str">
        <f t="shared" si="2"/>
        <v/>
      </c>
      <c r="S34" s="5">
        <f t="shared" si="0"/>
        <v>0</v>
      </c>
      <c r="X34" s="15"/>
      <c r="Y34" s="15"/>
    </row>
    <row r="35" spans="1:25" ht="19.5" customHeight="1">
      <c r="A35" s="19"/>
      <c r="B35" s="20"/>
      <c r="C35" s="22"/>
      <c r="D35" s="13"/>
      <c r="E35" s="19"/>
      <c r="F35" s="14"/>
      <c r="G35" s="15"/>
      <c r="H35" s="16"/>
      <c r="I35" s="17"/>
      <c r="J35" s="18" t="str">
        <f t="shared" si="1"/>
        <v/>
      </c>
      <c r="K35" s="15"/>
      <c r="L35" s="47"/>
      <c r="M35" s="19"/>
      <c r="N35" s="4"/>
      <c r="R35" s="5" t="str">
        <f t="shared" si="2"/>
        <v/>
      </c>
      <c r="S35" s="5">
        <f t="shared" si="0"/>
        <v>0</v>
      </c>
      <c r="X35" s="15"/>
      <c r="Y35" s="15"/>
    </row>
    <row r="36" spans="1:25" ht="19.5" customHeight="1">
      <c r="A36" s="19"/>
      <c r="B36" s="20"/>
      <c r="C36" s="22"/>
      <c r="D36" s="13"/>
      <c r="E36" s="19"/>
      <c r="F36" s="14"/>
      <c r="G36" s="15"/>
      <c r="H36" s="16"/>
      <c r="I36" s="17"/>
      <c r="J36" s="18" t="str">
        <f t="shared" si="1"/>
        <v/>
      </c>
      <c r="K36" s="15"/>
      <c r="L36" s="47"/>
      <c r="M36" s="19"/>
      <c r="N36" s="4"/>
      <c r="R36" s="5" t="str">
        <f t="shared" si="2"/>
        <v/>
      </c>
      <c r="S36" s="5">
        <f t="shared" si="0"/>
        <v>0</v>
      </c>
      <c r="X36" s="15"/>
      <c r="Y36" s="15"/>
    </row>
    <row r="37" spans="1:25" ht="19.5" customHeight="1">
      <c r="A37" s="19"/>
      <c r="B37" s="20"/>
      <c r="C37" s="22"/>
      <c r="D37" s="13"/>
      <c r="E37" s="19"/>
      <c r="F37" s="14"/>
      <c r="G37" s="15"/>
      <c r="H37" s="16"/>
      <c r="I37" s="17"/>
      <c r="J37" s="18" t="str">
        <f t="shared" si="1"/>
        <v/>
      </c>
      <c r="K37" s="15"/>
      <c r="L37" s="48"/>
      <c r="M37" s="19"/>
      <c r="N37" s="4"/>
      <c r="R37" s="5" t="str">
        <f t="shared" si="2"/>
        <v/>
      </c>
      <c r="S37" s="5">
        <f t="shared" si="0"/>
        <v>0</v>
      </c>
      <c r="X37" s="15"/>
      <c r="Y37" s="15"/>
    </row>
    <row r="38" spans="1:25" ht="3.75" customHeight="1">
      <c r="A38" s="37"/>
      <c r="B38" s="37"/>
      <c r="C38" s="22"/>
      <c r="D38" s="38"/>
      <c r="E38" s="22"/>
      <c r="F38" s="21"/>
      <c r="G38" s="22"/>
      <c r="H38" s="22"/>
      <c r="I38" s="22"/>
      <c r="J38" s="22"/>
      <c r="K38" s="22"/>
      <c r="L38" s="19"/>
      <c r="M38" s="19"/>
      <c r="N38" s="4"/>
      <c r="Q38" s="5" t="str">
        <f t="shared" ref="Q38:Y38" si="4">IF(S38&lt;&gt;"","X","")</f>
        <v/>
      </c>
      <c r="R38" s="5" t="str">
        <f t="shared" si="4"/>
        <v/>
      </c>
      <c r="S38" s="5" t="str">
        <f t="shared" si="4"/>
        <v/>
      </c>
      <c r="T38" s="5" t="str">
        <f t="shared" si="4"/>
        <v/>
      </c>
      <c r="U38" s="5" t="str">
        <f t="shared" si="4"/>
        <v/>
      </c>
      <c r="V38" s="5" t="str">
        <f t="shared" si="4"/>
        <v/>
      </c>
      <c r="W38" s="5" t="str">
        <f t="shared" si="4"/>
        <v/>
      </c>
      <c r="X38" s="37" t="str">
        <f t="shared" si="4"/>
        <v/>
      </c>
      <c r="Y38" s="37" t="str">
        <f t="shared" si="4"/>
        <v/>
      </c>
    </row>
    <row r="39" spans="1:25" ht="3.75" customHeight="1" thickBot="1">
      <c r="A39" s="5"/>
      <c r="B39" s="5"/>
      <c r="C39" s="22"/>
      <c r="D39" s="24"/>
      <c r="E39" s="5"/>
      <c r="F39" s="4"/>
      <c r="G39" s="5"/>
      <c r="H39" s="23"/>
      <c r="I39" s="24"/>
      <c r="J39" s="25"/>
      <c r="K39" s="5"/>
      <c r="L39" s="6"/>
      <c r="M39" s="6"/>
      <c r="N39" s="4"/>
      <c r="X39" s="5"/>
      <c r="Y39" s="5"/>
    </row>
    <row r="40" spans="1:25" ht="21" customHeight="1" thickBot="1">
      <c r="A40" s="39"/>
      <c r="B40" s="39"/>
      <c r="C40" s="22"/>
      <c r="D40" s="40">
        <f>S40</f>
        <v>1.714</v>
      </c>
      <c r="E40" s="5"/>
      <c r="F40" s="4"/>
      <c r="G40" s="5"/>
      <c r="H40" s="26">
        <f ca="1">NOW()</f>
        <v>42629.78523425926</v>
      </c>
      <c r="I40" s="27"/>
      <c r="J40" s="28">
        <f>IF($I$5&lt;&gt;"",$I$5*I3,I3*D40)</f>
        <v>1.714</v>
      </c>
      <c r="K40" s="5"/>
      <c r="L40" s="6"/>
      <c r="M40" s="6"/>
      <c r="N40" s="4"/>
      <c r="R40" s="5">
        <f>COUNTIF(R14:R37,"=St.")</f>
        <v>0</v>
      </c>
      <c r="S40" s="5">
        <f>SUM(S13:S39)</f>
        <v>1.714</v>
      </c>
      <c r="X40" s="5"/>
      <c r="Y40" s="5"/>
    </row>
    <row r="41" spans="1:25" ht="4.5" hidden="1" customHeight="1">
      <c r="A41" s="39"/>
      <c r="B41" s="39"/>
      <c r="C41" s="22"/>
      <c r="D41" s="30"/>
      <c r="E41" s="6"/>
      <c r="F41" s="8"/>
      <c r="G41" s="5"/>
      <c r="H41" s="29"/>
      <c r="I41" s="30"/>
      <c r="J41" s="31">
        <f>IF($I$5&lt;&gt;"",I3*$I$5/$D$40,I3)</f>
        <v>1</v>
      </c>
      <c r="K41" s="5"/>
      <c r="L41" s="6"/>
      <c r="M41" s="6"/>
      <c r="N41" s="4"/>
      <c r="X41" s="5"/>
      <c r="Y41" s="5"/>
    </row>
    <row r="42" spans="1:25" ht="4.5" customHeight="1">
      <c r="A42" s="39"/>
      <c r="B42" s="39"/>
      <c r="C42" s="22"/>
      <c r="D42" s="30"/>
      <c r="E42" s="6"/>
      <c r="F42" s="8"/>
      <c r="G42" s="5"/>
      <c r="H42" s="32"/>
      <c r="I42" s="30"/>
      <c r="J42" s="33"/>
      <c r="K42" s="5"/>
      <c r="L42" s="6"/>
      <c r="M42" s="6"/>
      <c r="N42" s="4"/>
      <c r="X42" s="5"/>
      <c r="Y42" s="5"/>
    </row>
    <row r="43" spans="1:25" ht="4.5" customHeight="1">
      <c r="A43" s="6"/>
      <c r="B43" s="6"/>
      <c r="C43" s="22"/>
      <c r="D43" s="5"/>
      <c r="E43" s="6"/>
      <c r="F43" s="8"/>
      <c r="G43" s="4"/>
      <c r="H43" s="4"/>
      <c r="I43" s="4"/>
      <c r="J43" s="4"/>
      <c r="K43" s="4"/>
      <c r="L43" s="4"/>
      <c r="M43" s="4"/>
      <c r="N43" s="4"/>
      <c r="X43" s="5"/>
      <c r="Y43" s="5"/>
    </row>
    <row r="44" spans="1:25" ht="15.75">
      <c r="A44" s="34"/>
      <c r="B44" s="34"/>
      <c r="C44" s="22"/>
      <c r="D44" s="35"/>
      <c r="E44" s="34"/>
      <c r="F44" s="34"/>
      <c r="G44" s="34"/>
      <c r="H44" s="34"/>
      <c r="I44" s="35"/>
      <c r="J44" s="5"/>
      <c r="K44" s="34"/>
      <c r="L44" s="34"/>
      <c r="M44" s="34"/>
      <c r="N44" s="5"/>
    </row>
    <row r="45" spans="1:25" ht="22.5" customHeight="1">
      <c r="A45" s="5"/>
      <c r="B45" s="36" t="s">
        <v>5</v>
      </c>
      <c r="C45" s="5"/>
      <c r="D45" s="5"/>
      <c r="E45" s="5"/>
      <c r="F45" s="5"/>
      <c r="G45" s="5"/>
      <c r="H45" s="5"/>
      <c r="I45" s="5"/>
      <c r="J45" s="5"/>
      <c r="K45" s="5"/>
      <c r="L45" s="5"/>
      <c r="M45" s="5"/>
      <c r="N45" s="5"/>
    </row>
    <row r="46" spans="1:25" ht="6" customHeight="1">
      <c r="A46" s="5"/>
      <c r="B46" s="5"/>
      <c r="C46" s="5"/>
      <c r="D46" s="5"/>
      <c r="E46" s="5"/>
      <c r="F46" s="5"/>
      <c r="G46" s="5"/>
      <c r="H46" s="5"/>
      <c r="I46" s="5"/>
      <c r="J46" s="5"/>
      <c r="K46" s="5"/>
      <c r="L46" s="5"/>
      <c r="M46" s="5"/>
      <c r="N46" s="5"/>
    </row>
    <row r="47" spans="1:25" ht="161.25" customHeight="1">
      <c r="A47" s="5"/>
      <c r="B47" s="49" t="s">
        <v>6</v>
      </c>
      <c r="C47" s="50"/>
      <c r="D47" s="50"/>
      <c r="E47" s="50"/>
      <c r="F47" s="50"/>
      <c r="G47" s="50"/>
      <c r="H47" s="50"/>
      <c r="I47" s="50"/>
      <c r="J47" s="50"/>
      <c r="K47" s="50"/>
      <c r="L47" s="50"/>
      <c r="M47" s="51"/>
      <c r="N47" s="5"/>
    </row>
    <row r="48" spans="1:25">
      <c r="A48" s="5"/>
      <c r="B48" s="5"/>
      <c r="C48" s="22"/>
      <c r="D48" s="5"/>
      <c r="E48" s="5"/>
      <c r="F48" s="5"/>
      <c r="G48" s="5"/>
      <c r="H48" s="5"/>
      <c r="I48" s="5"/>
      <c r="J48" s="5"/>
      <c r="K48" s="5"/>
      <c r="L48" s="5"/>
      <c r="M48" s="5"/>
      <c r="N48" s="5"/>
    </row>
    <row r="49" spans="1:14" ht="18.75">
      <c r="A49" s="5"/>
      <c r="B49" s="52"/>
      <c r="C49" s="52"/>
      <c r="D49" s="52"/>
      <c r="E49" s="52"/>
      <c r="F49" s="52"/>
      <c r="G49" s="52"/>
      <c r="H49" s="52"/>
      <c r="I49" s="52"/>
      <c r="J49" s="52"/>
      <c r="K49" s="52"/>
      <c r="L49" s="52"/>
      <c r="M49" s="52"/>
      <c r="N49" s="5"/>
    </row>
    <row r="50" spans="1:14">
      <c r="A50" s="5"/>
      <c r="B50" s="5"/>
      <c r="C50" s="22"/>
      <c r="D50" s="5"/>
      <c r="E50" s="5"/>
      <c r="F50" s="5"/>
      <c r="G50" s="5"/>
      <c r="H50" s="5"/>
      <c r="I50" s="5"/>
      <c r="J50" s="5"/>
      <c r="K50" s="5"/>
      <c r="L50" s="5"/>
      <c r="M50" s="5"/>
      <c r="N50" s="5"/>
    </row>
  </sheetData>
  <sheetProtection algorithmName="SHA-512" hashValue="hsgfXe6Woi6FZnfhGEUUmPx2I6+nfcx2QLjSNwG59cUzTmRL0dyt4AfCmHrHJff1yPFB3uGgti+clshi98qU1g==" saltValue="+yXKkNSTUV0GBxjuM0Z/cg==" spinCount="100000" sheet="1" objects="1" scenarios="1"/>
  <mergeCells count="11">
    <mergeCell ref="L14:L37"/>
    <mergeCell ref="B47:M47"/>
    <mergeCell ref="B49:M49"/>
    <mergeCell ref="B3:H5"/>
    <mergeCell ref="I3:K3"/>
    <mergeCell ref="I5:K5"/>
    <mergeCell ref="H9:H11"/>
    <mergeCell ref="J9:L9"/>
    <mergeCell ref="B11:B12"/>
    <mergeCell ref="D11:D12"/>
    <mergeCell ref="J11:L11"/>
  </mergeCells>
  <conditionalFormatting sqref="J14:J37">
    <cfRule type="expression" dxfId="160" priority="208" stopIfTrue="1">
      <formula>OR($B14="u",$B14="o2")</formula>
    </cfRule>
    <cfRule type="expression" dxfId="159" priority="209" stopIfTrue="1">
      <formula>$B14="u2"</formula>
    </cfRule>
  </conditionalFormatting>
  <conditionalFormatting sqref="H14:H19 H33:H37 H25:H27">
    <cfRule type="expression" dxfId="158" priority="203">
      <formula>EM="X"</formula>
    </cfRule>
    <cfRule type="expression" dxfId="157" priority="204">
      <formula>AND(EM="X",$B14="u2")</formula>
    </cfRule>
    <cfRule type="expression" dxfId="156" priority="205">
      <formula>AND(EM&lt;&gt;"X",$B14="u2")</formula>
    </cfRule>
    <cfRule type="expression" dxfId="155" priority="206">
      <formula>AND(EM="X",OR($B14="u",$B14="o2"))</formula>
    </cfRule>
    <cfRule type="expression" dxfId="154" priority="207">
      <formula>AND(EM&lt;&gt;"X",OR($B14="u",$B14="o2"))</formula>
    </cfRule>
  </conditionalFormatting>
  <conditionalFormatting sqref="B24:B37 D14:D19 I14:I19 I33:I37 D33:D37 I25:I27 D25:D27">
    <cfRule type="expression" dxfId="153" priority="202">
      <formula>EM="X"</formula>
    </cfRule>
  </conditionalFormatting>
  <conditionalFormatting sqref="L14:L37">
    <cfRule type="expression" dxfId="152" priority="201">
      <formula>EM="X"</formula>
    </cfRule>
  </conditionalFormatting>
  <conditionalFormatting sqref="J11:L11 J9:L9">
    <cfRule type="expression" dxfId="151" priority="200">
      <formula>EM="X"</formula>
    </cfRule>
  </conditionalFormatting>
  <conditionalFormatting sqref="B14:B23">
    <cfRule type="expression" dxfId="150" priority="199">
      <formula>EM="X"</formula>
    </cfRule>
  </conditionalFormatting>
  <conditionalFormatting sqref="H19">
    <cfRule type="expression" dxfId="149" priority="188">
      <formula>EM="X"</formula>
    </cfRule>
    <cfRule type="expression" dxfId="148" priority="189">
      <formula>AND(EM="X",$B19="u2")</formula>
    </cfRule>
    <cfRule type="expression" dxfId="147" priority="190">
      <formula>AND(EM&lt;&gt;"X",$B19="u2")</formula>
    </cfRule>
    <cfRule type="expression" dxfId="146" priority="191">
      <formula>AND(EM="X",OR($B19="u",$B19="o2"))</formula>
    </cfRule>
    <cfRule type="expression" dxfId="145" priority="192">
      <formula>AND(EM&lt;&gt;"X",OR($B19="u",$B19="o2"))</formula>
    </cfRule>
  </conditionalFormatting>
  <conditionalFormatting sqref="D19 I19">
    <cfRule type="expression" dxfId="144" priority="187">
      <formula>EM="X"</formula>
    </cfRule>
  </conditionalFormatting>
  <conditionalFormatting sqref="H28:H32">
    <cfRule type="expression" dxfId="143" priority="164">
      <formula>EM="X"</formula>
    </cfRule>
    <cfRule type="expression" dxfId="142" priority="165">
      <formula>AND(EM="X",$B28="u2")</formula>
    </cfRule>
    <cfRule type="expression" dxfId="141" priority="166">
      <formula>AND(EM&lt;&gt;"X",$B28="u2")</formula>
    </cfRule>
    <cfRule type="expression" dxfId="140" priority="167">
      <formula>AND(EM="X",OR($B28="u",$B28="o2"))</formula>
    </cfRule>
    <cfRule type="expression" dxfId="139" priority="168">
      <formula>AND(EM&lt;&gt;"X",OR($B28="u",$B28="o2"))</formula>
    </cfRule>
  </conditionalFormatting>
  <conditionalFormatting sqref="D28:D32 I28:I32">
    <cfRule type="expression" dxfId="138" priority="163">
      <formula>EM="X"</formula>
    </cfRule>
  </conditionalFormatting>
  <conditionalFormatting sqref="H29">
    <cfRule type="expression" dxfId="137" priority="158">
      <formula>EM="X"</formula>
    </cfRule>
    <cfRule type="expression" dxfId="136" priority="159">
      <formula>AND(EM="X",$B29="u2")</formula>
    </cfRule>
    <cfRule type="expression" dxfId="135" priority="160">
      <formula>AND(EM&lt;&gt;"X",$B29="u2")</formula>
    </cfRule>
    <cfRule type="expression" dxfId="134" priority="161">
      <formula>AND(EM="X",OR($B29="u",$B29="o2"))</formula>
    </cfRule>
    <cfRule type="expression" dxfId="133" priority="162">
      <formula>AND(EM&lt;&gt;"X",OR($B29="u",$B29="o2"))</formula>
    </cfRule>
  </conditionalFormatting>
  <conditionalFormatting sqref="D29 I29">
    <cfRule type="expression" dxfId="132" priority="157">
      <formula>EM="X"</formula>
    </cfRule>
  </conditionalFormatting>
  <conditionalFormatting sqref="H28">
    <cfRule type="expression" dxfId="131" priority="152">
      <formula>EM="X"</formula>
    </cfRule>
    <cfRule type="expression" dxfId="130" priority="153">
      <formula>AND(EM="X",$B28="u2")</formula>
    </cfRule>
    <cfRule type="expression" dxfId="129" priority="154">
      <formula>AND(EM&lt;&gt;"X",$B28="u2")</formula>
    </cfRule>
    <cfRule type="expression" dxfId="128" priority="155">
      <formula>AND(EM="X",OR($B28="u",$B28="o2"))</formula>
    </cfRule>
    <cfRule type="expression" dxfId="127" priority="156">
      <formula>AND(EM&lt;&gt;"X",OR($B28="u",$B28="o2"))</formula>
    </cfRule>
  </conditionalFormatting>
  <conditionalFormatting sqref="D28 I28">
    <cfRule type="expression" dxfId="126" priority="151">
      <formula>EM="X"</formula>
    </cfRule>
  </conditionalFormatting>
  <conditionalFormatting sqref="H31">
    <cfRule type="expression" dxfId="125" priority="146">
      <formula>EM="X"</formula>
    </cfRule>
    <cfRule type="expression" dxfId="124" priority="147">
      <formula>AND(EM="X",$B31="u2")</formula>
    </cfRule>
    <cfRule type="expression" dxfId="123" priority="148">
      <formula>AND(EM&lt;&gt;"X",$B31="u2")</formula>
    </cfRule>
    <cfRule type="expression" dxfId="122" priority="149">
      <formula>AND(EM="X",OR($B31="u",$B31="o2"))</formula>
    </cfRule>
    <cfRule type="expression" dxfId="121" priority="150">
      <formula>AND(EM&lt;&gt;"X",OR($B31="u",$B31="o2"))</formula>
    </cfRule>
  </conditionalFormatting>
  <conditionalFormatting sqref="D31 I31">
    <cfRule type="expression" dxfId="120" priority="145">
      <formula>EM="X"</formula>
    </cfRule>
  </conditionalFormatting>
  <conditionalFormatting sqref="H32">
    <cfRule type="expression" dxfId="119" priority="140">
      <formula>EM="X"</formula>
    </cfRule>
    <cfRule type="expression" dxfId="118" priority="141">
      <formula>AND(EM="X",$B32="u2")</formula>
    </cfRule>
    <cfRule type="expression" dxfId="117" priority="142">
      <formula>AND(EM&lt;&gt;"X",$B32="u2")</formula>
    </cfRule>
    <cfRule type="expression" dxfId="116" priority="143">
      <formula>AND(EM="X",OR($B32="u",$B32="o2"))</formula>
    </cfRule>
    <cfRule type="expression" dxfId="115" priority="144">
      <formula>AND(EM&lt;&gt;"X",OR($B32="u",$B32="o2"))</formula>
    </cfRule>
  </conditionalFormatting>
  <conditionalFormatting sqref="D32 I32">
    <cfRule type="expression" dxfId="114" priority="139">
      <formula>EM="X"</formula>
    </cfRule>
  </conditionalFormatting>
  <conditionalFormatting sqref="H20">
    <cfRule type="expression" dxfId="113" priority="134">
      <formula>EM="X"</formula>
    </cfRule>
    <cfRule type="expression" dxfId="112" priority="135">
      <formula>AND(EM="X",$B20="u2")</formula>
    </cfRule>
    <cfRule type="expression" dxfId="111" priority="136">
      <formula>AND(EM&lt;&gt;"X",$B20="u2")</formula>
    </cfRule>
    <cfRule type="expression" dxfId="110" priority="137">
      <formula>AND(EM="X",OR($B20="u",$B20="o2"))</formula>
    </cfRule>
    <cfRule type="expression" dxfId="109" priority="138">
      <formula>AND(EM&lt;&gt;"X",OR($B20="u",$B20="o2"))</formula>
    </cfRule>
  </conditionalFormatting>
  <conditionalFormatting sqref="I20 D20">
    <cfRule type="expression" dxfId="108" priority="133">
      <formula>EM="X"</formula>
    </cfRule>
  </conditionalFormatting>
  <conditionalFormatting sqref="H21:H23">
    <cfRule type="expression" dxfId="107" priority="128">
      <formula>EM="X"</formula>
    </cfRule>
    <cfRule type="expression" dxfId="106" priority="129">
      <formula>AND(EM="X",$B21="u2")</formula>
    </cfRule>
    <cfRule type="expression" dxfId="105" priority="130">
      <formula>AND(EM&lt;&gt;"X",$B21="u2")</formula>
    </cfRule>
    <cfRule type="expression" dxfId="104" priority="131">
      <formula>AND(EM="X",OR($B21="u",$B21="o2"))</formula>
    </cfRule>
    <cfRule type="expression" dxfId="103" priority="132">
      <formula>AND(EM&lt;&gt;"X",OR($B21="u",$B21="o2"))</formula>
    </cfRule>
  </conditionalFormatting>
  <conditionalFormatting sqref="D21:D23 I21:I23">
    <cfRule type="expression" dxfId="102" priority="127">
      <formula>EM="X"</formula>
    </cfRule>
  </conditionalFormatting>
  <conditionalFormatting sqref="H22">
    <cfRule type="expression" dxfId="101" priority="122">
      <formula>EM="X"</formula>
    </cfRule>
    <cfRule type="expression" dxfId="100" priority="123">
      <formula>AND(EM="X",$B22="u2")</formula>
    </cfRule>
    <cfRule type="expression" dxfId="99" priority="124">
      <formula>AND(EM&lt;&gt;"X",$B22="u2")</formula>
    </cfRule>
    <cfRule type="expression" dxfId="98" priority="125">
      <formula>AND(EM="X",OR($B22="u",$B22="o2"))</formula>
    </cfRule>
    <cfRule type="expression" dxfId="97" priority="126">
      <formula>AND(EM&lt;&gt;"X",OR($B22="u",$B22="o2"))</formula>
    </cfRule>
  </conditionalFormatting>
  <conditionalFormatting sqref="D22 I22">
    <cfRule type="expression" dxfId="96" priority="121">
      <formula>EM="X"</formula>
    </cfRule>
  </conditionalFormatting>
  <conditionalFormatting sqref="H21">
    <cfRule type="expression" dxfId="95" priority="116">
      <formula>EM="X"</formula>
    </cfRule>
    <cfRule type="expression" dxfId="94" priority="117">
      <formula>AND(EM="X",$B21="u2")</formula>
    </cfRule>
    <cfRule type="expression" dxfId="93" priority="118">
      <formula>AND(EM&lt;&gt;"X",$B21="u2")</formula>
    </cfRule>
    <cfRule type="expression" dxfId="92" priority="119">
      <formula>AND(EM="X",OR($B21="u",$B21="o2"))</formula>
    </cfRule>
    <cfRule type="expression" dxfId="91" priority="120">
      <formula>AND(EM&lt;&gt;"X",OR($B21="u",$B21="o2"))</formula>
    </cfRule>
  </conditionalFormatting>
  <conditionalFormatting sqref="D21 I21">
    <cfRule type="expression" dxfId="90" priority="115">
      <formula>EM="X"</formula>
    </cfRule>
  </conditionalFormatting>
  <conditionalFormatting sqref="H21">
    <cfRule type="expression" dxfId="89" priority="86">
      <formula>EM="X"</formula>
    </cfRule>
    <cfRule type="expression" dxfId="88" priority="87">
      <formula>AND(EM="X",$B21="u2")</formula>
    </cfRule>
    <cfRule type="expression" dxfId="87" priority="88">
      <formula>AND(EM&lt;&gt;"X",$B21="u2")</formula>
    </cfRule>
    <cfRule type="expression" dxfId="86" priority="89">
      <formula>AND(EM="X",OR($B21="u",$B21="o2"))</formula>
    </cfRule>
    <cfRule type="expression" dxfId="85" priority="90">
      <formula>AND(EM&lt;&gt;"X",OR($B21="u",$B21="o2"))</formula>
    </cfRule>
  </conditionalFormatting>
  <conditionalFormatting sqref="D21 I21">
    <cfRule type="expression" dxfId="84" priority="85">
      <formula>EM="X"</formula>
    </cfRule>
  </conditionalFormatting>
  <conditionalFormatting sqref="H22">
    <cfRule type="expression" dxfId="83" priority="80">
      <formula>EM="X"</formula>
    </cfRule>
    <cfRule type="expression" dxfId="82" priority="81">
      <formula>AND(EM="X",$B22="u2")</formula>
    </cfRule>
    <cfRule type="expression" dxfId="81" priority="82">
      <formula>AND(EM&lt;&gt;"X",$B22="u2")</formula>
    </cfRule>
    <cfRule type="expression" dxfId="80" priority="83">
      <formula>AND(EM="X",OR($B22="u",$B22="o2"))</formula>
    </cfRule>
    <cfRule type="expression" dxfId="79" priority="84">
      <formula>AND(EM&lt;&gt;"X",OR($B22="u",$B22="o2"))</formula>
    </cfRule>
  </conditionalFormatting>
  <conditionalFormatting sqref="D22 I22">
    <cfRule type="expression" dxfId="78" priority="79">
      <formula>EM="X"</formula>
    </cfRule>
  </conditionalFormatting>
  <conditionalFormatting sqref="H22">
    <cfRule type="expression" dxfId="77" priority="74">
      <formula>EM="X"</formula>
    </cfRule>
    <cfRule type="expression" dxfId="76" priority="75">
      <formula>AND(EM="X",$B22="u2")</formula>
    </cfRule>
    <cfRule type="expression" dxfId="75" priority="76">
      <formula>AND(EM&lt;&gt;"X",$B22="u2")</formula>
    </cfRule>
    <cfRule type="expression" dxfId="74" priority="77">
      <formula>AND(EM="X",OR($B22="u",$B22="o2"))</formula>
    </cfRule>
    <cfRule type="expression" dxfId="73" priority="78">
      <formula>AND(EM&lt;&gt;"X",OR($B22="u",$B22="o2"))</formula>
    </cfRule>
  </conditionalFormatting>
  <conditionalFormatting sqref="D22 I22">
    <cfRule type="expression" dxfId="72" priority="73">
      <formula>EM="X"</formula>
    </cfRule>
  </conditionalFormatting>
  <conditionalFormatting sqref="H23:H24">
    <cfRule type="expression" dxfId="71" priority="68">
      <formula>EM="X"</formula>
    </cfRule>
    <cfRule type="expression" dxfId="70" priority="69">
      <formula>AND(EM="X",$B23="u2")</formula>
    </cfRule>
    <cfRule type="expression" dxfId="69" priority="70">
      <formula>AND(EM&lt;&gt;"X",$B23="u2")</formula>
    </cfRule>
    <cfRule type="expression" dxfId="68" priority="71">
      <formula>AND(EM="X",OR($B23="u",$B23="o2"))</formula>
    </cfRule>
    <cfRule type="expression" dxfId="67" priority="72">
      <formula>AND(EM&lt;&gt;"X",OR($B23="u",$B23="o2"))</formula>
    </cfRule>
  </conditionalFormatting>
  <conditionalFormatting sqref="D23:D24 I23:I24">
    <cfRule type="expression" dxfId="66" priority="67">
      <formula>EM="X"</formula>
    </cfRule>
  </conditionalFormatting>
  <conditionalFormatting sqref="H23">
    <cfRule type="expression" dxfId="65" priority="62">
      <formula>EM="X"</formula>
    </cfRule>
    <cfRule type="expression" dxfId="64" priority="63">
      <formula>AND(EM="X",$B23="u2")</formula>
    </cfRule>
    <cfRule type="expression" dxfId="63" priority="64">
      <formula>AND(EM&lt;&gt;"X",$B23="u2")</formula>
    </cfRule>
    <cfRule type="expression" dxfId="62" priority="65">
      <formula>AND(EM="X",OR($B23="u",$B23="o2"))</formula>
    </cfRule>
    <cfRule type="expression" dxfId="61" priority="66">
      <formula>AND(EM&lt;&gt;"X",OR($B23="u",$B23="o2"))</formula>
    </cfRule>
  </conditionalFormatting>
  <conditionalFormatting sqref="D23 I23">
    <cfRule type="expression" dxfId="60" priority="61">
      <formula>EM="X"</formula>
    </cfRule>
  </conditionalFormatting>
  <conditionalFormatting sqref="H24">
    <cfRule type="expression" dxfId="59" priority="56">
      <formula>EM="X"</formula>
    </cfRule>
    <cfRule type="expression" dxfId="58" priority="57">
      <formula>AND(EM="X",$B24="u2")</formula>
    </cfRule>
    <cfRule type="expression" dxfId="57" priority="58">
      <formula>AND(EM&lt;&gt;"X",$B24="u2")</formula>
    </cfRule>
    <cfRule type="expression" dxfId="56" priority="59">
      <formula>AND(EM="X",OR($B24="u",$B24="o2"))</formula>
    </cfRule>
    <cfRule type="expression" dxfId="55" priority="60">
      <formula>AND(EM&lt;&gt;"X",OR($B24="u",$B24="o2"))</formula>
    </cfRule>
  </conditionalFormatting>
  <conditionalFormatting sqref="D24 I24">
    <cfRule type="expression" dxfId="54" priority="55">
      <formula>EM="X"</formula>
    </cfRule>
  </conditionalFormatting>
  <conditionalFormatting sqref="H20">
    <cfRule type="expression" dxfId="53" priority="50">
      <formula>EM="X"</formula>
    </cfRule>
    <cfRule type="expression" dxfId="52" priority="51">
      <formula>AND(EM="X",$B20="u2")</formula>
    </cfRule>
    <cfRule type="expression" dxfId="51" priority="52">
      <formula>AND(EM&lt;&gt;"X",$B20="u2")</formula>
    </cfRule>
    <cfRule type="expression" dxfId="50" priority="53">
      <formula>AND(EM="X",OR($B20="u",$B20="o2"))</formula>
    </cfRule>
    <cfRule type="expression" dxfId="49" priority="54">
      <formula>AND(EM&lt;&gt;"X",OR($B20="u",$B20="o2"))</formula>
    </cfRule>
  </conditionalFormatting>
  <conditionalFormatting sqref="D20 I20">
    <cfRule type="expression" dxfId="48" priority="49">
      <formula>EM="X"</formula>
    </cfRule>
  </conditionalFormatting>
  <conditionalFormatting sqref="H20">
    <cfRule type="expression" dxfId="47" priority="44">
      <formula>EM="X"</formula>
    </cfRule>
    <cfRule type="expression" dxfId="46" priority="45">
      <formula>AND(EM="X",$B20="u2")</formula>
    </cfRule>
    <cfRule type="expression" dxfId="45" priority="46">
      <formula>AND(EM&lt;&gt;"X",$B20="u2")</formula>
    </cfRule>
    <cfRule type="expression" dxfId="44" priority="47">
      <formula>AND(EM="X",OR($B20="u",$B20="o2"))</formula>
    </cfRule>
    <cfRule type="expression" dxfId="43" priority="48">
      <formula>AND(EM&lt;&gt;"X",OR($B20="u",$B20="o2"))</formula>
    </cfRule>
  </conditionalFormatting>
  <conditionalFormatting sqref="D20 I20">
    <cfRule type="expression" dxfId="42" priority="43">
      <formula>EM="X"</formula>
    </cfRule>
  </conditionalFormatting>
  <conditionalFormatting sqref="H21">
    <cfRule type="expression" dxfId="41" priority="38">
      <formula>EM="X"</formula>
    </cfRule>
    <cfRule type="expression" dxfId="40" priority="39">
      <formula>AND(EM="X",$B21="u2")</formula>
    </cfRule>
    <cfRule type="expression" dxfId="39" priority="40">
      <formula>AND(EM&lt;&gt;"X",$B21="u2")</formula>
    </cfRule>
    <cfRule type="expression" dxfId="38" priority="41">
      <formula>AND(EM="X",OR($B21="u",$B21="o2"))</formula>
    </cfRule>
    <cfRule type="expression" dxfId="37" priority="42">
      <formula>AND(EM&lt;&gt;"X",OR($B21="u",$B21="o2"))</formula>
    </cfRule>
  </conditionalFormatting>
  <conditionalFormatting sqref="I21 D21">
    <cfRule type="expression" dxfId="36" priority="37">
      <formula>EM="X"</formula>
    </cfRule>
  </conditionalFormatting>
  <conditionalFormatting sqref="H23">
    <cfRule type="expression" dxfId="35" priority="32">
      <formula>EM="X"</formula>
    </cfRule>
    <cfRule type="expression" dxfId="34" priority="33">
      <formula>AND(EM="X",$B23="u2")</formula>
    </cfRule>
    <cfRule type="expression" dxfId="33" priority="34">
      <formula>AND(EM&lt;&gt;"X",$B23="u2")</formula>
    </cfRule>
    <cfRule type="expression" dxfId="32" priority="35">
      <formula>AND(EM="X",OR($B23="u",$B23="o2"))</formula>
    </cfRule>
    <cfRule type="expression" dxfId="31" priority="36">
      <formula>AND(EM&lt;&gt;"X",OR($B23="u",$B23="o2"))</formula>
    </cfRule>
  </conditionalFormatting>
  <conditionalFormatting sqref="D23 I23">
    <cfRule type="expression" dxfId="30" priority="31">
      <formula>EM="X"</formula>
    </cfRule>
  </conditionalFormatting>
  <conditionalFormatting sqref="H22">
    <cfRule type="expression" dxfId="29" priority="26">
      <formula>EM="X"</formula>
    </cfRule>
    <cfRule type="expression" dxfId="28" priority="27">
      <formula>AND(EM="X",$B22="u2")</formula>
    </cfRule>
    <cfRule type="expression" dxfId="27" priority="28">
      <formula>AND(EM&lt;&gt;"X",$B22="u2")</formula>
    </cfRule>
    <cfRule type="expression" dxfId="26" priority="29">
      <formula>AND(EM="X",OR($B22="u",$B22="o2"))</formula>
    </cfRule>
    <cfRule type="expression" dxfId="25" priority="30">
      <formula>AND(EM&lt;&gt;"X",OR($B22="u",$B22="o2"))</formula>
    </cfRule>
  </conditionalFormatting>
  <conditionalFormatting sqref="D22 I22">
    <cfRule type="expression" dxfId="24" priority="25">
      <formula>EM="X"</formula>
    </cfRule>
  </conditionalFormatting>
  <conditionalFormatting sqref="H22">
    <cfRule type="expression" dxfId="23" priority="20">
      <formula>EM="X"</formula>
    </cfRule>
    <cfRule type="expression" dxfId="22" priority="21">
      <formula>AND(EM="X",$B22="u2")</formula>
    </cfRule>
    <cfRule type="expression" dxfId="21" priority="22">
      <formula>AND(EM&lt;&gt;"X",$B22="u2")</formula>
    </cfRule>
    <cfRule type="expression" dxfId="20" priority="23">
      <formula>AND(EM="X",OR($B22="u",$B22="o2"))</formula>
    </cfRule>
    <cfRule type="expression" dxfId="19" priority="24">
      <formula>AND(EM&lt;&gt;"X",OR($B22="u",$B22="o2"))</formula>
    </cfRule>
  </conditionalFormatting>
  <conditionalFormatting sqref="D22 I22">
    <cfRule type="expression" dxfId="18" priority="19">
      <formula>EM="X"</formula>
    </cfRule>
  </conditionalFormatting>
  <conditionalFormatting sqref="H23">
    <cfRule type="expression" dxfId="17" priority="14">
      <formula>EM="X"</formula>
    </cfRule>
    <cfRule type="expression" dxfId="16" priority="15">
      <formula>AND(EM="X",$B23="u2")</formula>
    </cfRule>
    <cfRule type="expression" dxfId="15" priority="16">
      <formula>AND(EM&lt;&gt;"X",$B23="u2")</formula>
    </cfRule>
    <cfRule type="expression" dxfId="14" priority="17">
      <formula>AND(EM="X",OR($B23="u",$B23="o2"))</formula>
    </cfRule>
    <cfRule type="expression" dxfId="13" priority="18">
      <formula>AND(EM&lt;&gt;"X",OR($B23="u",$B23="o2"))</formula>
    </cfRule>
  </conditionalFormatting>
  <conditionalFormatting sqref="D23 I23">
    <cfRule type="expression" dxfId="12" priority="13">
      <formula>EM="X"</formula>
    </cfRule>
  </conditionalFormatting>
  <conditionalFormatting sqref="H23">
    <cfRule type="expression" dxfId="11" priority="8">
      <formula>EM="X"</formula>
    </cfRule>
    <cfRule type="expression" dxfId="10" priority="9">
      <formula>AND(EM="X",$B23="u2")</formula>
    </cfRule>
    <cfRule type="expression" dxfId="9" priority="10">
      <formula>AND(EM&lt;&gt;"X",$B23="u2")</formula>
    </cfRule>
    <cfRule type="expression" dxfId="8" priority="11">
      <formula>AND(EM="X",OR($B23="u",$B23="o2"))</formula>
    </cfRule>
    <cfRule type="expression" dxfId="7" priority="12">
      <formula>AND(EM&lt;&gt;"X",OR($B23="u",$B23="o2"))</formula>
    </cfRule>
  </conditionalFormatting>
  <conditionalFormatting sqref="D23 I23">
    <cfRule type="expression" dxfId="6" priority="7">
      <formula>EM="X"</formula>
    </cfRule>
  </conditionalFormatting>
  <conditionalFormatting sqref="H24">
    <cfRule type="expression" dxfId="5" priority="2">
      <formula>EM="X"</formula>
    </cfRule>
    <cfRule type="expression" dxfId="4" priority="3">
      <formula>AND(EM="X",$B24="u2")</formula>
    </cfRule>
    <cfRule type="expression" dxfId="3" priority="4">
      <formula>AND(EM&lt;&gt;"X",$B24="u2")</formula>
    </cfRule>
    <cfRule type="expression" dxfId="2" priority="5">
      <formula>AND(EM="X",OR($B24="u",$B24="o2"))</formula>
    </cfRule>
    <cfRule type="expression" dxfId="1" priority="6">
      <formula>AND(EM&lt;&gt;"X",OR($B24="u",$B24="o2"))</formula>
    </cfRule>
  </conditionalFormatting>
  <conditionalFormatting sqref="D24 I24">
    <cfRule type="expression" dxfId="0" priority="1">
      <formula>EM="X"</formula>
    </cfRule>
  </conditionalFormatting>
  <dataValidations count="3">
    <dataValidation type="list" allowBlank="1" showInputMessage="1" showErrorMessage="1" errorTitle="Falsche Eingabe" error="Diese Zelle ist entweder leer oder enthält ein X." promptTitle="Falsche Eingabe" sqref="B6">
      <formula1>$S$5:$S$6</formula1>
    </dataValidation>
    <dataValidation type="list" allowBlank="1" showErrorMessage="1" sqref="I14:I37">
      <formula1>"kg,ltr,St."</formula1>
    </dataValidation>
    <dataValidation type="list" allowBlank="1" showInputMessage="1" showErrorMessage="1" sqref="B14:B37">
      <formula1>"o,u,o2,u2"</formula1>
    </dataValidation>
  </dataValidations>
  <pageMargins left="0.19" right="0.11" top="0.17" bottom="0.11" header="0.28000000000000003" footer="0.1"/>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Rezeptur</vt:lpstr>
      <vt:lpstr>Rezeptur!Druckbereich</vt:lpstr>
      <vt:lpstr>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Rezeptur-Vorlage</dc:title>
  <dc:creator>Messemer</dc:creator>
  <cp:lastModifiedBy>Marlene</cp:lastModifiedBy>
  <cp:lastPrinted>2016-09-09T16:09:19Z</cp:lastPrinted>
  <dcterms:created xsi:type="dcterms:W3CDTF">2016-05-29T23:20:14Z</dcterms:created>
  <dcterms:modified xsi:type="dcterms:W3CDTF">2016-09-16T16:51:11Z</dcterms:modified>
</cp:coreProperties>
</file>