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5. Artisan-Brot\"/>
    </mc:Choice>
  </mc:AlternateContent>
  <bookViews>
    <workbookView xWindow="2040" yWindow="0" windowWidth="24000" windowHeight="8910"/>
  </bookViews>
  <sheets>
    <sheet name="Rezeptur" sheetId="1" r:id="rId1"/>
  </sheets>
  <definedNames>
    <definedName name="EM">Rezeptur!$B$6</definedName>
    <definedName name="Print_Area" localSheetId="0">Rezeptur!$G$8:$M$42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H40" i="1"/>
  <c r="Y38" i="1"/>
  <c r="W38" i="1" s="1"/>
  <c r="U38" i="1" s="1"/>
  <c r="S38" i="1" s="1"/>
  <c r="Q38" i="1" s="1"/>
  <c r="X38" i="1"/>
  <c r="V38" i="1" s="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S40" i="1"/>
  <c r="D40" i="1" s="1"/>
  <c r="J40" i="1" s="1"/>
  <c r="J25" i="1" l="1"/>
  <c r="J29" i="1"/>
  <c r="J32" i="1"/>
  <c r="J26" i="1"/>
  <c r="J27" i="1"/>
  <c r="J30" i="1"/>
  <c r="J28" i="1"/>
  <c r="J31" i="1"/>
  <c r="J14" i="1"/>
  <c r="J16" i="1"/>
  <c r="J37" i="1"/>
  <c r="J24" i="1"/>
  <c r="J36" i="1"/>
  <c r="J21" i="1"/>
  <c r="J19" i="1"/>
  <c r="J22" i="1"/>
  <c r="J17" i="1"/>
  <c r="J18" i="1"/>
  <c r="J35" i="1"/>
  <c r="J33" i="1"/>
  <c r="J15" i="1"/>
  <c r="J34" i="1"/>
  <c r="J20" i="1"/>
  <c r="J23" i="1"/>
</calcChain>
</file>

<file path=xl/sharedStrings.xml><?xml version="1.0" encoding="utf-8"?>
<sst xmlns="http://schemas.openxmlformats.org/spreadsheetml/2006/main" count="39" uniqueCount="25">
  <si>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</si>
  <si>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</si>
  <si>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</si>
  <si>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</si>
  <si>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</si>
  <si>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</si>
  <si>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</si>
  <si>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</si>
  <si>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</si>
  <si>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kg</t>
  </si>
  <si>
    <t>Wasser</t>
  </si>
  <si>
    <t>Salz</t>
  </si>
  <si>
    <t>Artisan-Brot mit Madre</t>
  </si>
  <si>
    <t>o</t>
  </si>
  <si>
    <t>u</t>
  </si>
  <si>
    <t/>
  </si>
  <si>
    <t>Wasser ca.</t>
  </si>
  <si>
    <t>Lievito madre TA150</t>
  </si>
  <si>
    <t xml:space="preserve">Weizenmehl Type 550  od. T65 </t>
  </si>
  <si>
    <t xml:space="preserve">Weizenmehl Type 550 od. T65 </t>
  </si>
  <si>
    <t>Honig oder Malzextrakt</t>
  </si>
  <si>
    <r>
      <t>Hefe</t>
    </r>
    <r>
      <rPr>
        <b/>
        <sz val="12"/>
        <rFont val="Lato"/>
      </rPr>
      <t xml:space="preserve"> (optional, je nach Triebkraft der Madre)</t>
    </r>
  </si>
  <si>
    <t>Anstellgut/Starter (Madre) TA150</t>
  </si>
  <si>
    <r>
      <rPr>
        <b/>
        <sz val="12"/>
        <color theme="1"/>
        <rFont val="Lato"/>
      </rPr>
      <t>Lievito m</t>
    </r>
    <r>
      <rPr>
        <b/>
        <sz val="11"/>
        <color theme="1"/>
        <rFont val="Lato"/>
      </rPr>
      <t xml:space="preserve">adre-Auffrischung: </t>
    </r>
    <r>
      <rPr>
        <sz val="11"/>
        <color theme="1"/>
        <rFont val="Lato"/>
      </rPr>
      <t xml:space="preserve">Reifezeit: 3-4 Std. - ca. 26-28°C, der Ansatz sollte sich während dieser Zeit verdoppeln.
</t>
    </r>
    <r>
      <rPr>
        <b/>
        <sz val="11"/>
        <color theme="1"/>
        <rFont val="Lato"/>
      </rPr>
      <t>Teigzubereitung:</t>
    </r>
    <r>
      <rPr>
        <sz val="11"/>
        <color theme="1"/>
        <rFont val="Lato"/>
      </rPr>
      <t xml:space="preserve"> 1/2 Menge des Weizenmehl Type 550 und mit 1/2 Menge Wasser grob vermischen, ca. 30-60 Min. quellen lassen (Autolyse), danach restliche Zutaten zugeben und verkneten. 
</t>
    </r>
    <r>
      <rPr>
        <b/>
        <sz val="11"/>
        <color theme="1"/>
        <rFont val="Lato"/>
      </rPr>
      <t>Knetzeit:</t>
    </r>
    <r>
      <rPr>
        <sz val="11"/>
        <color theme="1"/>
        <rFont val="Lato"/>
      </rPr>
      <t xml:space="preserve"> ca. 10-15 Min. - der Teig sollte sich am Ende der Knetzeit vom Schüsselrand u. -boden lösen. 
</t>
    </r>
    <r>
      <rPr>
        <b/>
        <sz val="11"/>
        <color theme="1"/>
        <rFont val="Lato"/>
      </rPr>
      <t xml:space="preserve">Teigtemperatur: </t>
    </r>
    <r>
      <rPr>
        <sz val="11"/>
        <color theme="1"/>
        <rFont val="Lato"/>
      </rPr>
      <t xml:space="preserve">ca. 24-25°C wären optimal
</t>
    </r>
    <r>
      <rPr>
        <b/>
        <sz val="11"/>
        <color theme="1"/>
        <rFont val="Lato"/>
      </rPr>
      <t xml:space="preserve">Teigruhe: </t>
    </r>
    <r>
      <rPr>
        <sz val="11"/>
        <color theme="1"/>
        <rFont val="Lato"/>
      </rPr>
      <t xml:space="preserve">ca. 1,5 – 2 Std. bei ca. 20-22°C - während dieser Zeit  2-3x aufziehen/falten. Nach der Teigruhe den Teig in eine leicht geölt Box/Schüssel legen und für ca. 15-20 Std. kühl stellen (ca. 5-7°C).
</t>
    </r>
    <r>
      <rPr>
        <b/>
        <sz val="11"/>
        <color theme="1"/>
        <rFont val="Lato"/>
      </rPr>
      <t xml:space="preserve">Aufarbeitung: </t>
    </r>
    <r>
      <rPr>
        <sz val="11"/>
        <color theme="1"/>
        <rFont val="Lato"/>
      </rPr>
      <t xml:space="preserve">Teig aus dem Kühlschrank nehmen, ca. 1-2 Std. akklimatisieren lassen. Teig in 2 gleich schwere Stück teilen, auf einer gut bemehlten Unterlage grob zu einem Laib zusammenraffen – nicht wirken! In den Teigschluss sollte gut Mehl eingearbeitet werden, damit der Schluss schön rustikal aufreißt. Teig mit dem </t>
    </r>
    <r>
      <rPr>
        <u/>
        <sz val="11"/>
        <color theme="1"/>
        <rFont val="Lato"/>
      </rPr>
      <t>Schluss nach unten</t>
    </r>
    <r>
      <rPr>
        <sz val="11"/>
        <color theme="1"/>
        <rFont val="Lato"/>
      </rPr>
      <t xml:space="preserve"> in bemehles Gärkörbchen legen, abdecken. 
</t>
    </r>
    <r>
      <rPr>
        <b/>
        <sz val="11"/>
        <color theme="1"/>
        <rFont val="Lato"/>
      </rPr>
      <t>Stückgare:</t>
    </r>
    <r>
      <rPr>
        <sz val="11"/>
        <color theme="1"/>
        <rFont val="Lato"/>
      </rPr>
      <t xml:space="preserve"> ca. 2-3 Std. bei ca. 22-24°C, bis zur knapp vollen Gare gehen lassen dann vorsichtig auf bemehlten Backschieber od. Backpapier kippen.
</t>
    </r>
    <r>
      <rPr>
        <b/>
        <sz val="11"/>
        <color theme="1"/>
        <rFont val="Lato"/>
      </rPr>
      <t>Backen:</t>
    </r>
    <r>
      <rPr>
        <sz val="11"/>
        <color theme="1"/>
        <rFont val="Lato"/>
      </rPr>
      <t xml:space="preserve"> Ofen mit Backblech od. Backstein gut vorheizen auf mind. 250°C, Teig auf Backblech/-stein legen und </t>
    </r>
    <r>
      <rPr>
        <u/>
        <sz val="11"/>
        <color theme="1"/>
        <rFont val="Lato"/>
      </rPr>
      <t>ohne Schwaden</t>
    </r>
    <r>
      <rPr>
        <sz val="11"/>
        <color theme="1"/>
        <rFont val="Lato"/>
      </rPr>
      <t xml:space="preserve"> anbacken, nach ca. 5 Min. etwas Schwaden (2-3x Wasser in den Ofen sprühen). Etwa 15 Min. bei voller Temperatur backen, dann fallend auf ca. 220-230°C ausbacken. Nach ca. 30 Min. Schwaden ablassen (Ofentüre kurz öffnen). 
</t>
    </r>
    <r>
      <rPr>
        <b/>
        <sz val="11"/>
        <color theme="1"/>
        <rFont val="Lato"/>
      </rPr>
      <t>Backzeit gesamt:</t>
    </r>
    <r>
      <rPr>
        <sz val="11"/>
        <color theme="1"/>
        <rFont val="Lato"/>
      </rPr>
      <t xml:space="preserve"> ca. 50-55 Min.–  gut </t>
    </r>
    <r>
      <rPr>
        <sz val="12"/>
        <color theme="1"/>
        <rFont val="Lato"/>
        <family val="2"/>
      </rPr>
      <t>ausbacken, das Brot sollte aber nicht zu dunkel werden.</t>
    </r>
  </si>
  <si>
    <t>Grundrezeptur ergibt zwei Brote zu ca. 750 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</si>
</sst>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9"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sz val="12"/>
      <color theme="1"/>
      <name val="Lato"/>
    </font>
    <font>
      <b/>
      <sz val="12"/>
      <name val="Lato"/>
    </font>
    <font>
      <b/>
      <sz val="11"/>
      <color theme="1"/>
      <name val="Lato"/>
    </font>
    <font>
      <sz val="11"/>
      <color theme="1"/>
      <name val="Lato"/>
    </font>
    <font>
      <u/>
      <sz val="11"/>
      <color theme="1"/>
      <name val="Lato"/>
    </font>
    <font>
      <b/>
      <sz val="12"/>
      <color theme="1"/>
      <name val="Lato"/>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23"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23">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3"/>
      <c r="C3" s="53"/>
      <c r="D3" s="53"/>
      <c r="E3" s="53"/>
      <c r="F3" s="53"/>
      <c r="G3" s="53"/>
      <c r="H3" s="53"/>
      <c r="I3" s="54">
        <v>1</v>
      </c>
      <c r="J3" s="55"/>
      <c r="K3" s="56"/>
      <c r="L3" s="41" t="s">
        <v>7</v>
      </c>
      <c r="M3" s="5"/>
      <c r="N3" s="5"/>
      <c r="O3" s="5"/>
    </row>
    <row r="4" spans="1:25" s="1" customFormat="1" ht="8.25" customHeight="1" thickBot="1" x14ac:dyDescent="0.25">
      <c r="A4" s="5"/>
      <c r="B4" s="53"/>
      <c r="C4" s="53"/>
      <c r="D4" s="53"/>
      <c r="E4" s="53"/>
      <c r="F4" s="53"/>
      <c r="G4" s="53"/>
      <c r="H4" s="53"/>
      <c r="I4" s="2"/>
      <c r="J4" s="2"/>
      <c r="L4" s="5"/>
      <c r="M4" s="5"/>
      <c r="N4" s="5"/>
      <c r="O4" s="5"/>
    </row>
    <row r="5" spans="1:25" s="5" customFormat="1" ht="31.5" customHeight="1" thickBot="1" x14ac:dyDescent="0.25">
      <c r="B5" s="53"/>
      <c r="C5" s="53"/>
      <c r="D5" s="53"/>
      <c r="E5" s="53"/>
      <c r="F5" s="53"/>
      <c r="G5" s="53"/>
      <c r="H5" s="53"/>
      <c r="I5" s="57"/>
      <c r="J5" s="58"/>
      <c r="K5" s="59"/>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0"/>
      <c r="I9" s="7"/>
      <c r="J9" s="61" t="s">
        <v>12</v>
      </c>
      <c r="K9" s="62"/>
      <c r="L9" s="63"/>
      <c r="M9" s="5"/>
      <c r="N9" s="4"/>
      <c r="X9" s="5"/>
      <c r="Y9" s="5"/>
    </row>
    <row r="10" spans="1:25" ht="9.75" customHeight="1" thickTop="1" x14ac:dyDescent="0.25">
      <c r="A10" s="5"/>
      <c r="B10" s="5"/>
      <c r="C10" s="5"/>
      <c r="D10" s="5"/>
      <c r="E10" s="6"/>
      <c r="F10" s="8"/>
      <c r="G10" s="6"/>
      <c r="H10" s="60"/>
      <c r="I10" s="5"/>
      <c r="J10" s="6"/>
      <c r="K10" s="5"/>
      <c r="L10" s="6"/>
      <c r="M10" s="6"/>
      <c r="N10" s="4"/>
      <c r="X10" s="5"/>
      <c r="Y10" s="5"/>
    </row>
    <row r="11" spans="1:25" ht="15" customHeight="1" x14ac:dyDescent="0.25">
      <c r="A11" s="6"/>
      <c r="B11" s="64" t="s">
        <v>3</v>
      </c>
      <c r="C11" s="22"/>
      <c r="D11" s="64" t="s">
        <v>4</v>
      </c>
      <c r="E11" s="6"/>
      <c r="F11" s="8"/>
      <c r="G11" s="6"/>
      <c r="H11" s="60"/>
      <c r="I11" s="9"/>
      <c r="J11" s="65" t="s">
        <v>24</v>
      </c>
      <c r="K11" s="66"/>
      <c r="L11" s="67"/>
      <c r="M11" s="6"/>
      <c r="N11" s="4"/>
      <c r="X11" s="5"/>
      <c r="Y11" s="5"/>
    </row>
    <row r="12" spans="1:25" x14ac:dyDescent="0.25">
      <c r="A12" s="6"/>
      <c r="B12" s="64"/>
      <c r="C12" s="22"/>
      <c r="D12" s="64"/>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c r="M13" s="6"/>
      <c r="N13" s="4"/>
      <c r="X13" s="5"/>
      <c r="Y13" s="5"/>
    </row>
    <row r="14" spans="1:25" ht="19.5" customHeight="1" x14ac:dyDescent="0.25">
      <c r="A14" s="19"/>
      <c r="B14" s="12" t="s">
        <v>13</v>
      </c>
      <c r="C14" s="22"/>
      <c r="D14" s="13">
        <v>0.15</v>
      </c>
      <c r="E14" s="19"/>
      <c r="F14" s="14"/>
      <c r="G14" s="15"/>
      <c r="H14" s="16" t="s">
        <v>17</v>
      </c>
      <c r="I14" s="17" t="s">
        <v>9</v>
      </c>
      <c r="J14" s="18">
        <f>IF(AND($I$5&gt;0,$R$40&gt;0),"-----",IF(D14&lt;&gt;"",D14*$J$41,""))</f>
        <v>0.15</v>
      </c>
      <c r="K14" s="15"/>
      <c r="L14" s="46" t="s">
        <v>23</v>
      </c>
      <c r="M14" s="19"/>
      <c r="N14" s="4"/>
      <c r="R14" s="5" t="str">
        <f>IF(I14="","",I14)</f>
        <v>kg</v>
      </c>
      <c r="S14" s="5">
        <f t="shared" ref="S14:S37" si="0">IF(AND(B14&lt;&gt;"o",B14&lt;&gt;"o2",B14&lt;&gt;"o3"),D14,0)</f>
        <v>0</v>
      </c>
      <c r="X14" s="15"/>
      <c r="Y14" s="15"/>
    </row>
    <row r="15" spans="1:25" ht="19.5" customHeight="1" x14ac:dyDescent="0.25">
      <c r="A15" s="19"/>
      <c r="B15" s="12" t="s">
        <v>14</v>
      </c>
      <c r="C15" s="22"/>
      <c r="D15" s="13">
        <v>0.06</v>
      </c>
      <c r="E15" s="19"/>
      <c r="F15" s="14"/>
      <c r="G15" s="15"/>
      <c r="H15" s="16" t="s">
        <v>18</v>
      </c>
      <c r="I15" s="17" t="s">
        <v>9</v>
      </c>
      <c r="J15" s="18">
        <f t="shared" ref="J15:J37" si="1">IF(AND($I$5&gt;0,$R$40&gt;0),"-----",IF(D15&lt;&gt;"",D15*$J$41,""))</f>
        <v>0.06</v>
      </c>
      <c r="K15" s="15"/>
      <c r="L15" s="47"/>
      <c r="M15" s="19"/>
      <c r="N15" s="4"/>
      <c r="R15" s="5" t="str">
        <f t="shared" ref="R15:R37" si="2">IF(I15="","",I15)</f>
        <v>kg</v>
      </c>
      <c r="S15" s="5">
        <f t="shared" si="0"/>
        <v>0.06</v>
      </c>
      <c r="X15" s="15"/>
      <c r="Y15" s="15"/>
    </row>
    <row r="16" spans="1:25" ht="19.5" customHeight="1" x14ac:dyDescent="0.25">
      <c r="A16" s="19"/>
      <c r="B16" s="12" t="s">
        <v>14</v>
      </c>
      <c r="C16" s="22"/>
      <c r="D16" s="13">
        <v>0.03</v>
      </c>
      <c r="E16" s="19"/>
      <c r="F16" s="14"/>
      <c r="G16" s="15"/>
      <c r="H16" s="16" t="s">
        <v>10</v>
      </c>
      <c r="I16" s="17" t="s">
        <v>9</v>
      </c>
      <c r="J16" s="18">
        <f>IF(AND($I$5&gt;0,$R$40&gt;0),"-----",IF(D16&lt;&gt;"",D16*$J$41,""))</f>
        <v>0.03</v>
      </c>
      <c r="K16" s="15"/>
      <c r="L16" s="47"/>
      <c r="M16" s="19"/>
      <c r="N16" s="4"/>
      <c r="R16" s="5" t="str">
        <f t="shared" si="2"/>
        <v>kg</v>
      </c>
      <c r="S16" s="5">
        <f t="shared" si="0"/>
        <v>0.03</v>
      </c>
      <c r="X16" s="15"/>
      <c r="Y16" s="15"/>
    </row>
    <row r="17" spans="1:25" ht="19.5" customHeight="1" x14ac:dyDescent="0.25">
      <c r="A17" s="19"/>
      <c r="B17" s="12" t="s">
        <v>14</v>
      </c>
      <c r="C17" s="22"/>
      <c r="D17" s="13">
        <v>0.06</v>
      </c>
      <c r="E17" s="19"/>
      <c r="F17" s="14"/>
      <c r="G17" s="15"/>
      <c r="H17" s="16" t="s">
        <v>22</v>
      </c>
      <c r="I17" s="17" t="s">
        <v>9</v>
      </c>
      <c r="J17" s="18">
        <f t="shared" si="1"/>
        <v>0.06</v>
      </c>
      <c r="K17" s="15"/>
      <c r="L17" s="47"/>
      <c r="M17" s="19"/>
      <c r="N17" s="4"/>
      <c r="R17" s="5" t="str">
        <f t="shared" si="2"/>
        <v>kg</v>
      </c>
      <c r="S17" s="5">
        <f t="shared" si="0"/>
        <v>0.06</v>
      </c>
      <c r="X17" s="43"/>
      <c r="Y17" s="15"/>
    </row>
    <row r="18" spans="1:25" ht="19.5" customHeight="1" x14ac:dyDescent="0.25">
      <c r="A18" s="19"/>
      <c r="B18" s="12" t="s">
        <v>15</v>
      </c>
      <c r="C18" s="22"/>
      <c r="D18" s="13">
        <v>0.9</v>
      </c>
      <c r="E18" s="19"/>
      <c r="F18" s="14"/>
      <c r="G18" s="15"/>
      <c r="H18" s="16" t="s">
        <v>19</v>
      </c>
      <c r="I18" s="17" t="s">
        <v>9</v>
      </c>
      <c r="J18" s="18">
        <f t="shared" si="1"/>
        <v>0.9</v>
      </c>
      <c r="K18" s="15"/>
      <c r="L18" s="47"/>
      <c r="M18" s="19"/>
      <c r="N18" s="4"/>
      <c r="R18" s="5" t="str">
        <f t="shared" si="2"/>
        <v>kg</v>
      </c>
      <c r="S18" s="5">
        <f t="shared" si="0"/>
        <v>0.9</v>
      </c>
      <c r="X18" s="15"/>
      <c r="Y18" s="15"/>
    </row>
    <row r="19" spans="1:25" ht="19.5" customHeight="1" x14ac:dyDescent="0.25">
      <c r="A19" s="19"/>
      <c r="B19" s="12" t="s">
        <v>15</v>
      </c>
      <c r="C19" s="22"/>
      <c r="D19" s="13">
        <v>2.1000000000000001E-2</v>
      </c>
      <c r="E19" s="19"/>
      <c r="F19" s="14"/>
      <c r="G19" s="15"/>
      <c r="H19" s="16" t="s">
        <v>11</v>
      </c>
      <c r="I19" s="17" t="s">
        <v>9</v>
      </c>
      <c r="J19" s="18">
        <f t="shared" si="1"/>
        <v>2.1000000000000001E-2</v>
      </c>
      <c r="K19" s="15"/>
      <c r="L19" s="47"/>
      <c r="M19" s="19"/>
      <c r="N19" s="4"/>
      <c r="R19" s="5" t="str">
        <f t="shared" si="2"/>
        <v>kg</v>
      </c>
      <c r="S19" s="5">
        <f t="shared" si="0"/>
        <v>2.1000000000000001E-2</v>
      </c>
      <c r="X19" s="15"/>
      <c r="Y19" s="15"/>
    </row>
    <row r="20" spans="1:25" ht="19.5" customHeight="1" x14ac:dyDescent="0.25">
      <c r="A20" s="19"/>
      <c r="B20" s="12" t="s">
        <v>15</v>
      </c>
      <c r="C20" s="22"/>
      <c r="D20" s="13">
        <v>2.1000000000000001E-2</v>
      </c>
      <c r="E20" s="19"/>
      <c r="F20" s="14"/>
      <c r="G20" s="15"/>
      <c r="H20" s="16" t="s">
        <v>20</v>
      </c>
      <c r="I20" s="17" t="s">
        <v>9</v>
      </c>
      <c r="J20" s="18">
        <f t="shared" si="1"/>
        <v>2.1000000000000001E-2</v>
      </c>
      <c r="K20" s="15"/>
      <c r="L20" s="47"/>
      <c r="M20" s="19"/>
      <c r="N20" s="4"/>
      <c r="R20" s="5" t="str">
        <f t="shared" si="2"/>
        <v>kg</v>
      </c>
      <c r="S20" s="5">
        <f t="shared" si="0"/>
        <v>2.1000000000000001E-2</v>
      </c>
      <c r="X20" s="15"/>
      <c r="Y20" s="15"/>
    </row>
    <row r="21" spans="1:25" ht="19.5" customHeight="1" x14ac:dyDescent="0.25">
      <c r="A21" s="19"/>
      <c r="B21" s="12" t="s">
        <v>15</v>
      </c>
      <c r="C21" s="22"/>
      <c r="D21" s="13">
        <v>2E-3</v>
      </c>
      <c r="E21" s="19"/>
      <c r="F21" s="14"/>
      <c r="G21" s="15"/>
      <c r="H21" s="16" t="s">
        <v>21</v>
      </c>
      <c r="I21" s="17" t="s">
        <v>9</v>
      </c>
      <c r="J21" s="18">
        <f t="shared" si="1"/>
        <v>2E-3</v>
      </c>
      <c r="K21" s="15"/>
      <c r="L21" s="47"/>
      <c r="M21" s="19"/>
      <c r="N21" s="4"/>
      <c r="R21" s="5" t="str">
        <f t="shared" si="2"/>
        <v>kg</v>
      </c>
      <c r="S21" s="5">
        <f t="shared" si="0"/>
        <v>2E-3</v>
      </c>
      <c r="X21" s="15"/>
      <c r="Y21" s="15"/>
    </row>
    <row r="22" spans="1:25" ht="19.5" customHeight="1" x14ac:dyDescent="0.25">
      <c r="A22" s="19"/>
      <c r="B22" s="12" t="s">
        <v>15</v>
      </c>
      <c r="C22" s="22"/>
      <c r="D22" s="13">
        <v>0.63</v>
      </c>
      <c r="E22" s="19"/>
      <c r="F22" s="14"/>
      <c r="G22" s="15"/>
      <c r="H22" s="16" t="s">
        <v>16</v>
      </c>
      <c r="I22" s="17" t="s">
        <v>9</v>
      </c>
      <c r="J22" s="18">
        <f t="shared" si="1"/>
        <v>0.63</v>
      </c>
      <c r="K22" s="15"/>
      <c r="L22" s="47"/>
      <c r="M22" s="19"/>
      <c r="N22" s="4"/>
      <c r="R22" s="5" t="str">
        <f t="shared" si="2"/>
        <v>kg</v>
      </c>
      <c r="S22" s="5">
        <f t="shared" si="0"/>
        <v>0.63</v>
      </c>
      <c r="X22" s="15"/>
      <c r="Y22" s="15"/>
    </row>
    <row r="23" spans="1:25" ht="19.5" customHeight="1" x14ac:dyDescent="0.25">
      <c r="A23" s="19"/>
      <c r="B23" s="12"/>
      <c r="C23" s="22"/>
      <c r="D23" s="13"/>
      <c r="E23" s="19"/>
      <c r="F23" s="14"/>
      <c r="G23" s="15"/>
      <c r="H23" s="16"/>
      <c r="I23" s="17"/>
      <c r="J23" s="18" t="str">
        <f t="shared" si="1"/>
        <v/>
      </c>
      <c r="K23" s="15"/>
      <c r="L23" s="47"/>
      <c r="M23" s="19"/>
      <c r="N23" s="4"/>
      <c r="R23" s="5" t="str">
        <f t="shared" si="2"/>
        <v/>
      </c>
      <c r="S23" s="5">
        <f t="shared" si="0"/>
        <v>0</v>
      </c>
      <c r="X23" s="15"/>
      <c r="Y23" s="15"/>
    </row>
    <row r="24" spans="1:25" ht="19.5" customHeight="1" x14ac:dyDescent="0.25">
      <c r="A24" s="19"/>
      <c r="B24" s="12"/>
      <c r="C24" s="22"/>
      <c r="D24" s="13"/>
      <c r="E24" s="19"/>
      <c r="F24" s="14"/>
      <c r="G24" s="15"/>
      <c r="H24" s="16"/>
      <c r="I24" s="17"/>
      <c r="J24" s="18" t="str">
        <f t="shared" si="1"/>
        <v/>
      </c>
      <c r="K24" s="15"/>
      <c r="L24" s="47"/>
      <c r="M24" s="19"/>
      <c r="N24" s="4"/>
      <c r="R24" s="5" t="str">
        <f t="shared" si="2"/>
        <v/>
      </c>
      <c r="S24" s="5">
        <f t="shared" si="0"/>
        <v>0</v>
      </c>
      <c r="X24" s="15"/>
      <c r="Y24" s="15"/>
    </row>
    <row r="25" spans="1:25" ht="19.5" customHeight="1" x14ac:dyDescent="0.25">
      <c r="A25" s="19"/>
      <c r="B25" s="12"/>
      <c r="C25" s="22"/>
      <c r="D25" s="13"/>
      <c r="E25" s="19"/>
      <c r="F25" s="14"/>
      <c r="G25" s="15"/>
      <c r="H25" s="16"/>
      <c r="I25" s="17"/>
      <c r="J25" s="18" t="str">
        <f t="shared" si="1"/>
        <v/>
      </c>
      <c r="K25" s="15"/>
      <c r="L25" s="47"/>
      <c r="M25" s="19"/>
      <c r="N25" s="4"/>
      <c r="R25" s="5" t="str">
        <f t="shared" si="2"/>
        <v/>
      </c>
      <c r="S25" s="5">
        <f t="shared" si="0"/>
        <v>0</v>
      </c>
      <c r="X25" s="15"/>
      <c r="Y25" s="15"/>
    </row>
    <row r="26" spans="1:25" ht="19.5" customHeight="1" x14ac:dyDescent="0.25">
      <c r="A26" s="19"/>
      <c r="B26" s="12"/>
      <c r="C26" s="22"/>
      <c r="D26" s="13"/>
      <c r="E26" s="19"/>
      <c r="F26" s="14"/>
      <c r="G26" s="15"/>
      <c r="H26" s="16"/>
      <c r="I26" s="17"/>
      <c r="J26" s="18" t="str">
        <f t="shared" si="1"/>
        <v/>
      </c>
      <c r="K26" s="15"/>
      <c r="L26" s="47"/>
      <c r="M26" s="19"/>
      <c r="N26" s="4"/>
      <c r="R26" s="5" t="str">
        <f t="shared" si="2"/>
        <v/>
      </c>
      <c r="S26" s="5">
        <f t="shared" si="0"/>
        <v>0</v>
      </c>
      <c r="X26" s="15"/>
      <c r="Y26" s="15"/>
    </row>
    <row r="27" spans="1:25" ht="19.5" customHeight="1" x14ac:dyDescent="0.25">
      <c r="A27" s="19"/>
      <c r="B27" s="12"/>
      <c r="C27" s="22"/>
      <c r="D27" s="13"/>
      <c r="E27" s="19"/>
      <c r="F27" s="14"/>
      <c r="G27" s="15"/>
      <c r="H27" s="16"/>
      <c r="I27" s="17"/>
      <c r="J27" s="18" t="str">
        <f t="shared" si="1"/>
        <v/>
      </c>
      <c r="K27" s="15"/>
      <c r="L27" s="47"/>
      <c r="M27" s="19"/>
      <c r="N27" s="4"/>
      <c r="R27" s="5" t="str">
        <f t="shared" si="2"/>
        <v/>
      </c>
      <c r="S27" s="5">
        <f t="shared" si="0"/>
        <v>0</v>
      </c>
      <c r="X27" s="15"/>
      <c r="Y27" s="15"/>
    </row>
    <row r="28" spans="1:25" ht="19.5" customHeight="1" x14ac:dyDescent="0.25">
      <c r="A28" s="19"/>
      <c r="B28" s="12"/>
      <c r="C28" s="22"/>
      <c r="D28" s="13"/>
      <c r="E28" s="19"/>
      <c r="F28" s="14"/>
      <c r="G28" s="15"/>
      <c r="H28" s="16"/>
      <c r="I28" s="17"/>
      <c r="J28" s="18" t="str">
        <f t="shared" si="1"/>
        <v/>
      </c>
      <c r="K28" s="15"/>
      <c r="L28" s="47"/>
      <c r="M28" s="19"/>
      <c r="N28" s="4"/>
      <c r="R28" s="5" t="str">
        <f t="shared" si="2"/>
        <v/>
      </c>
      <c r="S28" s="5">
        <f t="shared" si="0"/>
        <v>0</v>
      </c>
      <c r="X28" s="15"/>
      <c r="Y28" s="15"/>
    </row>
    <row r="29" spans="1:25" ht="19.5" customHeight="1" x14ac:dyDescent="0.25">
      <c r="A29" s="19"/>
      <c r="B29" s="12"/>
      <c r="C29" s="22"/>
      <c r="D29" s="13"/>
      <c r="E29" s="19"/>
      <c r="F29" s="14"/>
      <c r="G29" s="15"/>
      <c r="H29" s="16"/>
      <c r="I29" s="17"/>
      <c r="J29" s="18" t="str">
        <f t="shared" si="1"/>
        <v/>
      </c>
      <c r="K29" s="15"/>
      <c r="L29" s="47"/>
      <c r="M29" s="19"/>
      <c r="N29" s="4"/>
      <c r="R29" s="5" t="str">
        <f t="shared" si="2"/>
        <v/>
      </c>
      <c r="S29" s="5">
        <f t="shared" si="0"/>
        <v>0</v>
      </c>
      <c r="X29" s="15"/>
      <c r="Y29" s="15"/>
    </row>
    <row r="30" spans="1:25" ht="19.5" customHeight="1" x14ac:dyDescent="0.25">
      <c r="A30" s="19"/>
      <c r="B30" s="20"/>
      <c r="C30" s="22"/>
      <c r="D30" s="13"/>
      <c r="E30" s="19"/>
      <c r="F30" s="14"/>
      <c r="G30" s="15"/>
      <c r="H30" s="16"/>
      <c r="I30" s="17"/>
      <c r="J30" s="18" t="str">
        <f t="shared" si="1"/>
        <v/>
      </c>
      <c r="K30" s="15"/>
      <c r="L30" s="47"/>
      <c r="M30" s="19"/>
      <c r="N30" s="4"/>
      <c r="R30" s="5" t="str">
        <f t="shared" si="2"/>
        <v/>
      </c>
      <c r="S30" s="5">
        <f t="shared" si="0"/>
        <v>0</v>
      </c>
      <c r="X30" s="15"/>
      <c r="Y30" s="15"/>
    </row>
    <row r="31" spans="1:25" ht="19.5" customHeight="1" x14ac:dyDescent="0.25">
      <c r="A31" s="19"/>
      <c r="B31" s="20"/>
      <c r="C31" s="22"/>
      <c r="D31" s="13"/>
      <c r="E31" s="19"/>
      <c r="F31" s="14"/>
      <c r="G31" s="15"/>
      <c r="H31" s="16"/>
      <c r="I31" s="17"/>
      <c r="J31" s="18" t="str">
        <f t="shared" si="1"/>
        <v/>
      </c>
      <c r="K31" s="15"/>
      <c r="L31" s="47"/>
      <c r="M31" s="19"/>
      <c r="N31" s="4"/>
      <c r="R31" s="5" t="str">
        <f t="shared" si="2"/>
        <v/>
      </c>
      <c r="S31" s="5">
        <f t="shared" si="0"/>
        <v>0</v>
      </c>
      <c r="X31" s="15"/>
      <c r="Y31" s="15"/>
    </row>
    <row r="32" spans="1:25" ht="19.5" customHeight="1" x14ac:dyDescent="0.25">
      <c r="A32" s="19"/>
      <c r="B32" s="20"/>
      <c r="C32" s="22"/>
      <c r="D32" s="13"/>
      <c r="E32" s="19"/>
      <c r="F32" s="14"/>
      <c r="G32" s="15"/>
      <c r="H32" s="16"/>
      <c r="I32" s="17"/>
      <c r="J32" s="18" t="str">
        <f t="shared" si="1"/>
        <v/>
      </c>
      <c r="K32" s="15"/>
      <c r="L32" s="47"/>
      <c r="M32" s="19"/>
      <c r="N32" s="4"/>
      <c r="R32" s="5" t="str">
        <f t="shared" si="2"/>
        <v/>
      </c>
      <c r="S32" s="5">
        <f t="shared" si="0"/>
        <v>0</v>
      </c>
      <c r="X32" s="15"/>
      <c r="Y32" s="15"/>
    </row>
    <row r="33" spans="1:25" ht="19.5" customHeight="1" x14ac:dyDescent="0.25">
      <c r="A33" s="19"/>
      <c r="B33" s="20"/>
      <c r="C33" s="22"/>
      <c r="D33" s="13"/>
      <c r="E33" s="19"/>
      <c r="F33" s="14"/>
      <c r="G33" s="15"/>
      <c r="H33" s="16"/>
      <c r="I33" s="17"/>
      <c r="J33" s="18" t="str">
        <f t="shared" si="1"/>
        <v/>
      </c>
      <c r="K33" s="15"/>
      <c r="L33" s="47"/>
      <c r="M33" s="19"/>
      <c r="N33" s="4"/>
      <c r="R33" s="5" t="str">
        <f t="shared" si="2"/>
        <v/>
      </c>
      <c r="S33" s="5">
        <f t="shared" si="0"/>
        <v>0</v>
      </c>
      <c r="X33" s="15"/>
      <c r="Y33" s="15"/>
    </row>
    <row r="34" spans="1:25" ht="19.5" customHeight="1" x14ac:dyDescent="0.25">
      <c r="A34" s="19"/>
      <c r="B34" s="20"/>
      <c r="C34" s="22"/>
      <c r="D34" s="13"/>
      <c r="E34" s="19"/>
      <c r="F34" s="14"/>
      <c r="G34" s="15"/>
      <c r="H34" s="16"/>
      <c r="I34" s="17"/>
      <c r="J34" s="18" t="str">
        <f t="shared" si="1"/>
        <v/>
      </c>
      <c r="K34" s="15"/>
      <c r="L34" s="47"/>
      <c r="M34" s="19"/>
      <c r="N34" s="4"/>
      <c r="R34" s="5" t="str">
        <f t="shared" si="2"/>
        <v/>
      </c>
      <c r="S34" s="5">
        <f t="shared" si="0"/>
        <v>0</v>
      </c>
      <c r="X34" s="15"/>
      <c r="Y34" s="15"/>
    </row>
    <row r="35" spans="1:25" ht="19.5" customHeight="1" x14ac:dyDescent="0.25">
      <c r="A35" s="19"/>
      <c r="B35" s="20"/>
      <c r="C35" s="22"/>
      <c r="D35" s="13"/>
      <c r="E35" s="19"/>
      <c r="F35" s="14"/>
      <c r="G35" s="15"/>
      <c r="H35" s="16"/>
      <c r="I35" s="17"/>
      <c r="J35" s="18" t="str">
        <f t="shared" si="1"/>
        <v/>
      </c>
      <c r="K35" s="15"/>
      <c r="L35" s="47"/>
      <c r="M35" s="19"/>
      <c r="N35" s="4"/>
      <c r="R35" s="5" t="str">
        <f t="shared" si="2"/>
        <v/>
      </c>
      <c r="S35" s="5">
        <f t="shared" si="0"/>
        <v>0</v>
      </c>
      <c r="X35" s="15"/>
      <c r="Y35" s="15"/>
    </row>
    <row r="36" spans="1:25" ht="19.5" customHeight="1" x14ac:dyDescent="0.25">
      <c r="A36" s="19"/>
      <c r="B36" s="20"/>
      <c r="C36" s="22"/>
      <c r="D36" s="13"/>
      <c r="E36" s="19"/>
      <c r="F36" s="14"/>
      <c r="G36" s="15"/>
      <c r="H36" s="16"/>
      <c r="I36" s="17"/>
      <c r="J36" s="18" t="str">
        <f t="shared" si="1"/>
        <v/>
      </c>
      <c r="K36" s="15"/>
      <c r="L36" s="47"/>
      <c r="M36" s="19"/>
      <c r="N36" s="4"/>
      <c r="R36" s="5" t="str">
        <f t="shared" si="2"/>
        <v/>
      </c>
      <c r="S36" s="5">
        <f t="shared" si="0"/>
        <v>0</v>
      </c>
      <c r="X36" s="15"/>
      <c r="Y36" s="15"/>
    </row>
    <row r="37" spans="1:25" ht="19.5" customHeight="1" x14ac:dyDescent="0.25">
      <c r="A37" s="19"/>
      <c r="B37" s="20"/>
      <c r="C37" s="22"/>
      <c r="D37" s="13"/>
      <c r="E37" s="19"/>
      <c r="F37" s="14"/>
      <c r="G37" s="15"/>
      <c r="H37" s="16"/>
      <c r="I37" s="17"/>
      <c r="J37" s="18" t="str">
        <f t="shared" si="1"/>
        <v/>
      </c>
      <c r="K37" s="15"/>
      <c r="L37" s="48"/>
      <c r="M37" s="19"/>
      <c r="N37" s="4"/>
      <c r="R37" s="5" t="str">
        <f t="shared" si="2"/>
        <v/>
      </c>
      <c r="S37" s="5">
        <f t="shared" si="0"/>
        <v>0</v>
      </c>
      <c r="X37" s="15"/>
      <c r="Y37" s="15"/>
    </row>
    <row r="38" spans="1:25" ht="3.75" customHeight="1" x14ac:dyDescent="0.25">
      <c r="A38" s="37"/>
      <c r="B38" s="37"/>
      <c r="C38" s="22"/>
      <c r="D38" s="38"/>
      <c r="E38" s="22"/>
      <c r="F38" s="21"/>
      <c r="G38" s="22"/>
      <c r="H38" s="22"/>
      <c r="I38" s="22"/>
      <c r="J38" s="22"/>
      <c r="K38" s="22"/>
      <c r="L38" s="19"/>
      <c r="M38" s="19"/>
      <c r="N38" s="4"/>
      <c r="Q38" s="5" t="str">
        <f t="shared" ref="Q38:Y38" si="3">IF(S38&lt;&gt;"","X","")</f>
        <v/>
      </c>
      <c r="R38" s="5" t="str">
        <f t="shared" si="3"/>
        <v/>
      </c>
      <c r="S38" s="5" t="str">
        <f t="shared" si="3"/>
        <v/>
      </c>
      <c r="T38" s="5" t="str">
        <f t="shared" si="3"/>
        <v/>
      </c>
      <c r="U38" s="5" t="str">
        <f t="shared" si="3"/>
        <v/>
      </c>
      <c r="V38" s="5" t="str">
        <f t="shared" si="3"/>
        <v/>
      </c>
      <c r="W38" s="5" t="str">
        <f t="shared" si="3"/>
        <v/>
      </c>
      <c r="X38" s="37" t="str">
        <f t="shared" si="3"/>
        <v/>
      </c>
      <c r="Y38" s="37" t="str">
        <f t="shared" si="3"/>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1.7239999999999998</v>
      </c>
      <c r="E40" s="5"/>
      <c r="F40" s="4"/>
      <c r="G40" s="5"/>
      <c r="H40" s="26">
        <f ca="1">NOW()</f>
        <v>42672.846932523149</v>
      </c>
      <c r="I40" s="27"/>
      <c r="J40" s="28">
        <f>IF($I$5&lt;&gt;"",$I$5*I3,I3*D40)</f>
        <v>1.7239999999999998</v>
      </c>
      <c r="K40" s="5"/>
      <c r="L40" s="6"/>
      <c r="M40" s="6"/>
      <c r="N40" s="4"/>
      <c r="R40" s="5">
        <f>COUNTIF(R14:R37,"=St.")</f>
        <v>0</v>
      </c>
      <c r="S40" s="5">
        <f>SUM(S13:S39)</f>
        <v>1.7239999999999998</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49" t="s">
        <v>6</v>
      </c>
      <c r="C47" s="50"/>
      <c r="D47" s="50"/>
      <c r="E47" s="50"/>
      <c r="F47" s="50"/>
      <c r="G47" s="50"/>
      <c r="H47" s="50"/>
      <c r="I47" s="50"/>
      <c r="J47" s="50"/>
      <c r="K47" s="50"/>
      <c r="L47" s="50"/>
      <c r="M47" s="51"/>
      <c r="N47" s="5"/>
    </row>
    <row r="48" spans="1:25" x14ac:dyDescent="0.25">
      <c r="A48" s="5"/>
      <c r="B48" s="5"/>
      <c r="C48" s="22"/>
      <c r="D48" s="5"/>
      <c r="E48" s="5"/>
      <c r="F48" s="5"/>
      <c r="G48" s="5"/>
      <c r="H48" s="5"/>
      <c r="I48" s="5"/>
      <c r="J48" s="5"/>
      <c r="K48" s="5"/>
      <c r="L48" s="5"/>
      <c r="M48" s="5"/>
      <c r="N48" s="5"/>
    </row>
    <row r="49" spans="1:14" ht="18.75" x14ac:dyDescent="0.3">
      <c r="A49" s="5"/>
      <c r="B49" s="52"/>
      <c r="C49" s="52"/>
      <c r="D49" s="52"/>
      <c r="E49" s="52"/>
      <c r="F49" s="52"/>
      <c r="G49" s="52"/>
      <c r="H49" s="52"/>
      <c r="I49" s="52"/>
      <c r="J49" s="52"/>
      <c r="K49" s="52"/>
      <c r="L49" s="52"/>
      <c r="M49" s="52"/>
      <c r="N49" s="5"/>
    </row>
    <row r="50" spans="1:14" x14ac:dyDescent="0.25">
      <c r="A50" s="5"/>
      <c r="B50" s="5"/>
      <c r="C50" s="22"/>
      <c r="D50" s="5"/>
      <c r="E50" s="5"/>
      <c r="F50" s="5"/>
      <c r="G50" s="5"/>
      <c r="H50" s="5"/>
      <c r="I50" s="5"/>
      <c r="J50" s="5"/>
      <c r="K50" s="5"/>
      <c r="L50" s="5"/>
      <c r="M50" s="5"/>
      <c r="N50" s="5"/>
    </row>
  </sheetData>
  <sheetProtection algorithmName="SHA-512" hashValue="xqeqcSJp6xR9HGWvEvKigTaOA/8omt4vWYRK3ZvU3pmiv+8mENKCh2gZWqE0E6uMX9Jv179CNvH2Ci6Hro8W2g==" saltValue="UTB1dS1A6Wmyrt2G7/Wk5Q=="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14:J37">
    <cfRule type="expression" dxfId="22" priority="22" stopIfTrue="1">
      <formula>OR($B14="u",$B14="o2")</formula>
    </cfRule>
    <cfRule type="expression" dxfId="21" priority="23" stopIfTrue="1">
      <formula>$B14="u2"</formula>
    </cfRule>
  </conditionalFormatting>
  <conditionalFormatting sqref="H24:H37 H14:H22">
    <cfRule type="expression" dxfId="20" priority="17">
      <formula>EM="X"</formula>
    </cfRule>
    <cfRule type="expression" dxfId="19" priority="18">
      <formula>AND(EM="X",$B14="u2")</formula>
    </cfRule>
    <cfRule type="expression" dxfId="18" priority="19">
      <formula>AND(EM&lt;&gt;"X",$B14="u2")</formula>
    </cfRule>
    <cfRule type="expression" dxfId="17" priority="20">
      <formula>AND(EM="X",OR($B14="u",$B14="o2"))</formula>
    </cfRule>
    <cfRule type="expression" dxfId="16" priority="21">
      <formula>AND(EM&lt;&gt;"X",OR($B14="u",$B14="o2"))</formula>
    </cfRule>
  </conditionalFormatting>
  <conditionalFormatting sqref="B24:B37 I24:I37 D24:D37 D14:D22 I14:I22">
    <cfRule type="expression" dxfId="15" priority="16">
      <formula>EM="X"</formula>
    </cfRule>
  </conditionalFormatting>
  <conditionalFormatting sqref="L14:L37">
    <cfRule type="expression" dxfId="14" priority="15">
      <formula>EM="X"</formula>
    </cfRule>
  </conditionalFormatting>
  <conditionalFormatting sqref="J11:L11 J9:L9">
    <cfRule type="expression" dxfId="13" priority="14">
      <formula>EM="X"</formula>
    </cfRule>
  </conditionalFormatting>
  <conditionalFormatting sqref="B14:B23">
    <cfRule type="expression" dxfId="12" priority="13">
      <formula>EM="X"</formula>
    </cfRule>
  </conditionalFormatting>
  <conditionalFormatting sqref="H23">
    <cfRule type="expression" dxfId="11" priority="8">
      <formula>EM="X"</formula>
    </cfRule>
    <cfRule type="expression" dxfId="10" priority="9">
      <formula>AND(EM="X",$B23="u2")</formula>
    </cfRule>
    <cfRule type="expression" dxfId="9" priority="10">
      <formula>AND(EM&lt;&gt;"X",$B23="u2")</formula>
    </cfRule>
    <cfRule type="expression" dxfId="8" priority="11">
      <formula>AND(EM="X",OR($B23="u",$B23="o2"))</formula>
    </cfRule>
    <cfRule type="expression" dxfId="7" priority="12">
      <formula>AND(EM&lt;&gt;"X",OR($B23="u",$B23="o2"))</formula>
    </cfRule>
  </conditionalFormatting>
  <conditionalFormatting sqref="D23 I23">
    <cfRule type="expression" dxfId="6" priority="7">
      <formula>EM="X"</formula>
    </cfRule>
  </conditionalFormatting>
  <conditionalFormatting sqref="H22">
    <cfRule type="expression" dxfId="5" priority="2">
      <formula>EM="X"</formula>
    </cfRule>
    <cfRule type="expression" dxfId="4" priority="3">
      <formula>AND(EM="X",$B22="u2")</formula>
    </cfRule>
    <cfRule type="expression" dxfId="3" priority="4">
      <formula>AND(EM&lt;&gt;"X",$B22="u2")</formula>
    </cfRule>
    <cfRule type="expression" dxfId="2" priority="5">
      <formula>AND(EM="X",OR($B22="u",$B22="o2"))</formula>
    </cfRule>
    <cfRule type="expression" dxfId="1" priority="6">
      <formula>AND(EM&lt;&gt;"X",OR($B22="u",$B22="o2"))</formula>
    </cfRule>
  </conditionalFormatting>
  <conditionalFormatting sqref="D22 I22">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Rezeptur</vt:lpstr>
      <vt:lpstr>EM</vt:lpstr>
      <vt:lpstr>Rezeptur!Print_Area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2016-08-15T18:43:52Z</cp:lastPrinted>
  <dcterms:created xsi:type="dcterms:W3CDTF">2016-05-29T23:20:14Z</dcterms:created>
  <dcterms:modified xsi:type="dcterms:W3CDTF">2016-10-29T18:19:52Z</dcterms:modified>
</cp:coreProperties>
</file>