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C:\Users\Messemer\Documents\aktuelle Projekte\brotkruemel_de\Rezepturen für Website\aus Videos\Kartoffel-Toastbrot\"/>
    </mc:Choice>
  </mc:AlternateContent>
  <bookViews>
    <workbookView xWindow="16290" yWindow="0" windowWidth="17985" windowHeight="11685"/>
  </bookViews>
  <sheets>
    <sheet name="Rezeptur" sheetId="1" r:id="rId1"/>
  </sheets>
  <definedNames>
    <definedName name="EM">Rezeptur!$B$6</definedName>
    <definedName name="Print_Area" localSheetId="0">Rezeptur!$G$8:$M$42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1" l="1"/>
  <c r="H40" i="1"/>
  <c r="Y38" i="1"/>
  <c r="X38" i="1"/>
  <c r="W38" i="1"/>
  <c r="U38" i="1" s="1"/>
  <c r="S38" i="1" s="1"/>
  <c r="Q38" i="1" s="1"/>
  <c r="V38" i="1"/>
  <c r="T38" i="1" s="1"/>
  <c r="R38" i="1" s="1"/>
  <c r="S37" i="1"/>
  <c r="R37" i="1"/>
  <c r="S36" i="1"/>
  <c r="R36" i="1"/>
  <c r="S35" i="1"/>
  <c r="R35" i="1"/>
  <c r="S34" i="1"/>
  <c r="R34" i="1"/>
  <c r="S33" i="1"/>
  <c r="R33" i="1"/>
  <c r="S32" i="1"/>
  <c r="R32" i="1"/>
  <c r="S31" i="1"/>
  <c r="R31" i="1"/>
  <c r="S30" i="1"/>
  <c r="R30" i="1"/>
  <c r="S29" i="1"/>
  <c r="R29" i="1"/>
  <c r="S28" i="1"/>
  <c r="R28" i="1"/>
  <c r="S27" i="1"/>
  <c r="R27" i="1"/>
  <c r="S26" i="1"/>
  <c r="R26" i="1"/>
  <c r="S25" i="1"/>
  <c r="R25" i="1"/>
  <c r="S24" i="1"/>
  <c r="R24" i="1"/>
  <c r="S23" i="1"/>
  <c r="R23" i="1"/>
  <c r="S22" i="1"/>
  <c r="R22" i="1"/>
  <c r="S21" i="1"/>
  <c r="R21" i="1"/>
  <c r="S20" i="1"/>
  <c r="R20" i="1"/>
  <c r="S19" i="1"/>
  <c r="R19" i="1"/>
  <c r="S18" i="1"/>
  <c r="R18" i="1"/>
  <c r="S17" i="1"/>
  <c r="R17" i="1"/>
  <c r="S16" i="1"/>
  <c r="R16" i="1"/>
  <c r="S15" i="1"/>
  <c r="R15" i="1"/>
  <c r="S14" i="1"/>
  <c r="R14" i="1"/>
  <c r="R40" i="1" l="1"/>
  <c r="J14" i="1" s="1"/>
  <c r="S40" i="1"/>
  <c r="D40" i="1" s="1"/>
  <c r="J40" i="1" s="1"/>
  <c r="J37" i="1" l="1"/>
  <c r="J29" i="1"/>
  <c r="J28" i="1"/>
  <c r="J31" i="1"/>
  <c r="J24" i="1"/>
  <c r="J36" i="1"/>
  <c r="J21" i="1"/>
  <c r="J19" i="1"/>
  <c r="J22" i="1"/>
  <c r="J30" i="1"/>
  <c r="J17" i="1"/>
  <c r="J27" i="1"/>
  <c r="J18" i="1"/>
  <c r="J25" i="1"/>
  <c r="J35" i="1"/>
  <c r="J26" i="1"/>
  <c r="J16" i="1"/>
  <c r="J32" i="1"/>
  <c r="J33" i="1"/>
  <c r="J15" i="1"/>
  <c r="J34" i="1"/>
  <c r="J20" i="1"/>
  <c r="J23" i="1"/>
</calcChain>
</file>

<file path=xl/sharedStrings.xml><?xml version="1.0" encoding="utf-8"?>
<sst xmlns="http://schemas.openxmlformats.org/spreadsheetml/2006/main" count="58" uniqueCount="30">
  <si>
    <t xml:space="preserve"> </t>
  </si>
  <si>
    <t>Eingabemodus (X im Feld eintragen, vor dem Ausdruck rausnehmen)</t>
  </si>
  <si>
    <t>X</t>
  </si>
  <si>
    <t>Vorprodukt-
Steuerung</t>
  </si>
  <si>
    <t>Menge</t>
  </si>
  <si>
    <r>
      <t xml:space="preserve">Funktionsweise der Tabelle </t>
    </r>
    <r>
      <rPr>
        <sz val="11"/>
        <color rgb="FF993300"/>
        <rFont val="Lato"/>
        <family val="2"/>
      </rPr>
      <t>(bitte zumindest 1x lesen)</t>
    </r>
  </si>
  <si>
    <t xml:space="preserve">Die Tabelle dient dazu Rezepturen bequem und auf benötigte Mengen umrechnen zu können.
Um zu sehen welche Felder ausgefüllt werden, schreiben Sie in die Zelle B6 (Eingabemodus) ein "x". Sodann werden alle Eingabefelder gelb markiert. Vor dem Ausdruck nimmt man das "X" wieder raus, so dass der Ausdruck einen komplett weißen Hintergrund hat.
- In Spalte D werden die Mengen der einzelnen Rostoffe eingetragen
- Spalte H enthält die Bezeichnungen der einzelnen Rohstoffe
- In Spalte I können Sie eine Einheit auswählen. Bedenken Sie, dass Sie Rezepturen, in denen auch die Einheit "Stück" vorkommt, nicht auf ein bestimmtes Gewicht gerechnet werden können.
- Spalte B bietet die Möglichkeit die Zutaten zu verschachteln. Der Buchstabe "o" steht für einen Oberbegriff (z.B. Sauerteig), "u" für die Unterzutat erster Ebene (z.B. Roggenmehl, Wasser, Anstellgut). Wollen Sie noch weiter verschachteln, verwenden Sie "o2" und "u2".
- Im großen Feld können Sie die Informationen zur Herstellungsweise hinterlegen. Zeilenumbrüche machen Sie dort mit "Alt" + "Return".
</t>
  </si>
  <si>
    <t>Multiplikator (wie oft soll die Rezeptur hergestellt werden)
z.B. "2,0  x" Grundrezeptur oder "4,0 x" Brote á 570 g</t>
  </si>
  <si>
    <t>Multiplikationsbasis (soll die Grundrezeptur oder eine bestimmte Rezepturmenge (z.B. 570g) zum Berechnen genutzt werden)</t>
  </si>
  <si>
    <t>o</t>
  </si>
  <si>
    <t>u</t>
  </si>
  <si>
    <t>kg</t>
  </si>
  <si>
    <t>Salz</t>
  </si>
  <si>
    <t>Hefe</t>
  </si>
  <si>
    <t/>
  </si>
  <si>
    <t>-</t>
  </si>
  <si>
    <t>Kartoffel-Toastbrot</t>
  </si>
  <si>
    <t>Weizenvorteig TA170</t>
  </si>
  <si>
    <t xml:space="preserve">     Weizenmehl Type 550</t>
  </si>
  <si>
    <t xml:space="preserve">     Wasser</t>
  </si>
  <si>
    <t xml:space="preserve">     Salz</t>
  </si>
  <si>
    <t xml:space="preserve">     Hefe</t>
  </si>
  <si>
    <t>Weizenmehl Type 812</t>
  </si>
  <si>
    <t>Pellkartoffelmehl</t>
  </si>
  <si>
    <t>Apfelessig</t>
  </si>
  <si>
    <t>Wasser</t>
  </si>
  <si>
    <t>Butter</t>
  </si>
  <si>
    <r>
      <rPr>
        <b/>
        <sz val="12"/>
        <color theme="1"/>
        <rFont val="Lato"/>
        <family val="2"/>
      </rPr>
      <t>Vorteig:</t>
    </r>
    <r>
      <rPr>
        <sz val="12"/>
        <color theme="1"/>
        <rFont val="Lato"/>
        <family val="2"/>
      </rPr>
      <t xml:space="preserve"> Zutaten zusammenkneten (3 Minuten langsam), 2 Stunden im Raum stehen lassen, dann für 8 - 46 Stunden in den Kühlschrank stellen.
</t>
    </r>
    <r>
      <rPr>
        <b/>
        <sz val="12"/>
        <color theme="1"/>
        <rFont val="Lato"/>
        <family val="2"/>
      </rPr>
      <t>Herstellung Hauptteig:</t>
    </r>
    <r>
      <rPr>
        <sz val="12"/>
        <color theme="1"/>
        <rFont val="Lato"/>
        <family val="2"/>
      </rPr>
      <t xml:space="preserve">
Alle Zutaten ca. 5 Minuten langsam verkneten – Butter zugeben – weitere 5 Minuten kneten - Teigruhe ca. 30 Minuten, aufziehen, erneut 30 Minuten
</t>
    </r>
    <r>
      <rPr>
        <b/>
        <sz val="12"/>
        <color theme="1"/>
        <rFont val="Lato"/>
        <family val="2"/>
      </rPr>
      <t>Aufarbeitung:</t>
    </r>
    <r>
      <rPr>
        <sz val="12"/>
        <color theme="1"/>
        <rFont val="Lato"/>
        <family val="2"/>
      </rPr>
      <t xml:space="preserve"> Teig auf leicht bemehlter Unterlage geben und in 4 gleich schwere Teigstücke teilen. 
Jedes Teigstück rundwirken - 3 Min. entspannen lassen, dann etwas langrollen und mit dem Schluss nach unten quer in eine gefettete Toastbrotform legen (4-Pieces-Methode). Der Teig ist relativ weich und lässt sich mit dieser Methode besser in die Form bringen. 
Teigoberfläche befeuchten und Teig ca. 60 Min. gehen lassen, bis er fast den Rand der Backform erreicht hat - Teigoberfläche nochmals befeuchten. 
</t>
    </r>
    <r>
      <rPr>
        <b/>
        <sz val="12"/>
        <color theme="1"/>
        <rFont val="Lato"/>
        <family val="2"/>
      </rPr>
      <t>Gehzeit gesamt:</t>
    </r>
    <r>
      <rPr>
        <sz val="12"/>
        <color theme="1"/>
        <rFont val="Lato"/>
        <family val="2"/>
      </rPr>
      <t xml:space="preserve"> ca. 60-80 Min. je nach Teigtemperatur und Hefemenge. 
</t>
    </r>
    <r>
      <rPr>
        <b/>
        <sz val="12"/>
        <color theme="1"/>
        <rFont val="Lato"/>
        <family val="2"/>
      </rPr>
      <t xml:space="preserve">Backen: </t>
    </r>
    <r>
      <rPr>
        <sz val="12"/>
        <color theme="1"/>
        <rFont val="Lato"/>
        <family val="2"/>
      </rPr>
      <t xml:space="preserve">Backofen mit Backblech vorheizen auf 220°C, Backform auf heißes Backblech stellen, mit Schwaden anbacken, nach ca 30 Min. Schwaden ablassen (Ofentüre kurz öffnen). 
</t>
    </r>
    <r>
      <rPr>
        <b/>
        <sz val="12"/>
        <color theme="1"/>
        <rFont val="Lato"/>
        <family val="2"/>
      </rPr>
      <t xml:space="preserve">Backzeit gesamt: </t>
    </r>
    <r>
      <rPr>
        <sz val="12"/>
        <color theme="1"/>
        <rFont val="Lato"/>
        <family val="2"/>
      </rPr>
      <t xml:space="preserve">ca. 35-40 Min. -  220°C - sehr soft backen, da das Brot ja auch noch getoastet werden soll
(Teigeinlage für Toastbrotbackform mit Deckel (24x11x8 cm) - ca. 650 g) 
</t>
    </r>
  </si>
  <si>
    <t>Universalback oder Dinkelkraft</t>
  </si>
  <si>
    <t>Agavendicksaft oder Zucker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</si>
</sst>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quot; x&quot;"/>
    <numFmt numFmtId="165" formatCode="0.000&quot; kg&quot;"/>
    <numFmt numFmtId="166" formatCode="0.000"/>
    <numFmt numFmtId="167" formatCode="0.000&quot; kg &quot;"/>
    <numFmt numFmtId="168" formatCode="d/m/yyyy\ \ \ h:mm;@"/>
    <numFmt numFmtId="169" formatCode="0.0000"/>
  </numFmts>
  <fonts count="24" x14ac:knownFonts="1">
    <font>
      <sz val="11"/>
      <color theme="1"/>
      <name val="Calibri"/>
      <family val="2"/>
      <scheme val="minor"/>
    </font>
    <font>
      <sz val="11"/>
      <color theme="1"/>
      <name val="Lato"/>
      <family val="2"/>
    </font>
    <font>
      <sz val="26"/>
      <color rgb="FF993300"/>
      <name val="Lato"/>
      <family val="2"/>
    </font>
    <font>
      <b/>
      <sz val="18"/>
      <name val="Lato"/>
      <family val="2"/>
    </font>
    <font>
      <sz val="10"/>
      <color rgb="FF993300"/>
      <name val="Lato"/>
      <family val="2"/>
    </font>
    <font>
      <sz val="14"/>
      <name val="Lato"/>
      <family val="2"/>
    </font>
    <font>
      <b/>
      <sz val="16"/>
      <name val="Lato"/>
      <family val="2"/>
    </font>
    <font>
      <sz val="10"/>
      <name val="Lato"/>
      <family val="2"/>
    </font>
    <font>
      <b/>
      <sz val="18"/>
      <color rgb="FF993300"/>
      <name val="Lato"/>
      <family val="2"/>
    </font>
    <font>
      <sz val="11"/>
      <name val="Lato"/>
      <family val="2"/>
    </font>
    <font>
      <b/>
      <sz val="18"/>
      <color theme="1"/>
      <name val="Lato"/>
      <family val="2"/>
    </font>
    <font>
      <b/>
      <sz val="22"/>
      <color theme="5" tint="-0.499984740745262"/>
      <name val="Lato"/>
      <family val="2"/>
    </font>
    <font>
      <sz val="9"/>
      <color theme="1"/>
      <name val="Lato"/>
      <family val="2"/>
    </font>
    <font>
      <sz val="12"/>
      <color theme="1"/>
      <name val="Lato"/>
      <family val="2"/>
    </font>
    <font>
      <b/>
      <sz val="14"/>
      <name val="Lato"/>
      <family val="2"/>
    </font>
    <font>
      <b/>
      <sz val="10"/>
      <color indexed="42"/>
      <name val="Lato"/>
      <family val="2"/>
    </font>
    <font>
      <b/>
      <sz val="11"/>
      <name val="Lato"/>
      <family val="2"/>
    </font>
    <font>
      <b/>
      <sz val="10"/>
      <name val="Lato"/>
      <family val="2"/>
    </font>
    <font>
      <sz val="11"/>
      <color rgb="FF993300"/>
      <name val="Lato"/>
      <family val="2"/>
    </font>
    <font>
      <b/>
      <sz val="12"/>
      <name val="Lato"/>
      <family val="2"/>
    </font>
    <font>
      <sz val="16"/>
      <color rgb="FF993300"/>
      <name val="Lato"/>
      <family val="2"/>
    </font>
    <font>
      <u/>
      <sz val="11"/>
      <color theme="10"/>
      <name val="Calibri"/>
      <family val="2"/>
      <scheme val="minor"/>
    </font>
    <font>
      <u/>
      <sz val="14"/>
      <color rgb="FF993300"/>
      <name val="Calibri"/>
      <family val="2"/>
      <scheme val="minor"/>
    </font>
    <font>
      <b/>
      <sz val="12"/>
      <color theme="1"/>
      <name val="Lato"/>
      <family val="2"/>
    </font>
  </fonts>
  <fills count="7">
    <fill>
      <patternFill patternType="none"/>
    </fill>
    <fill>
      <patternFill patternType="gray125"/>
    </fill>
    <fill>
      <patternFill patternType="solid">
        <fgColor indexed="47"/>
        <bgColor indexed="64"/>
      </patternFill>
    </fill>
    <fill>
      <patternFill patternType="solid">
        <fgColor theme="7" tint="0.79998168889431442"/>
        <bgColor indexed="64"/>
      </patternFill>
    </fill>
    <fill>
      <patternFill patternType="solid">
        <fgColor theme="5" tint="-0.499984740745262"/>
        <bgColor indexed="64"/>
      </patternFill>
    </fill>
    <fill>
      <patternFill patternType="solid">
        <fgColor theme="0"/>
        <bgColor indexed="64"/>
      </patternFill>
    </fill>
    <fill>
      <patternFill patternType="solid">
        <fgColor indexed="9"/>
        <bgColor indexed="64"/>
      </patternFill>
    </fill>
  </fills>
  <borders count="22">
    <border>
      <left/>
      <right/>
      <top/>
      <bottom/>
      <diagonal/>
    </border>
    <border>
      <left style="medium">
        <color theme="5" tint="-0.499984740745262"/>
      </left>
      <right/>
      <top style="medium">
        <color theme="5" tint="-0.499984740745262"/>
      </top>
      <bottom style="medium">
        <color theme="5" tint="-0.499984740745262"/>
      </bottom>
      <diagonal/>
    </border>
    <border>
      <left/>
      <right/>
      <top style="medium">
        <color theme="5" tint="-0.499984740745262"/>
      </top>
      <bottom style="medium">
        <color theme="5" tint="-0.499984740745262"/>
      </bottom>
      <diagonal/>
    </border>
    <border>
      <left/>
      <right style="medium">
        <color theme="5" tint="-0.499984740745262"/>
      </right>
      <top style="medium">
        <color theme="5" tint="-0.499984740745262"/>
      </top>
      <bottom style="medium">
        <color theme="5" tint="-0.499984740745262"/>
      </bottom>
      <diagonal/>
    </border>
    <border>
      <left style="medium">
        <color theme="5" tint="-0.499984740745262"/>
      </left>
      <right style="medium">
        <color theme="5" tint="-0.499984740745262"/>
      </right>
      <top style="medium">
        <color theme="5" tint="-0.499984740745262"/>
      </top>
      <bottom style="medium">
        <color theme="5" tint="-0.499984740745262"/>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double">
        <color theme="5" tint="-0.499984740745262"/>
      </right>
      <top style="double">
        <color theme="5" tint="-0.499984740745262"/>
      </top>
      <bottom style="double">
        <color theme="5" tint="-0.499984740745262"/>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right/>
      <top/>
      <bottom style="thin">
        <color indexed="8"/>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5" tint="-0.499984740745262"/>
      </left>
      <right style="thin">
        <color theme="5" tint="-0.499984740745262"/>
      </right>
      <top style="thin">
        <color theme="5" tint="-0.499984740745262"/>
      </top>
      <bottom style="thin">
        <color theme="5" tint="-0.499984740745262"/>
      </bottom>
      <diagonal/>
    </border>
    <border>
      <left/>
      <right style="thin">
        <color indexed="8"/>
      </right>
      <top style="thin">
        <color indexed="8"/>
      </top>
      <bottom style="thin">
        <color indexed="8"/>
      </bottom>
      <diagonal/>
    </border>
    <border>
      <left style="thin">
        <color theme="5" tint="-0.499984740745262"/>
      </left>
      <right style="thin">
        <color theme="5" tint="-0.499984740745262"/>
      </right>
      <top style="thin">
        <color theme="5" tint="-0.499984740745262"/>
      </top>
      <bottom/>
      <diagonal/>
    </border>
    <border>
      <left style="thin">
        <color theme="5" tint="-0.499984740745262"/>
      </left>
      <right style="thin">
        <color theme="5" tint="-0.499984740745262"/>
      </right>
      <top/>
      <bottom/>
      <diagonal/>
    </border>
    <border>
      <left style="thin">
        <color theme="5" tint="-0.499984740745262"/>
      </left>
      <right style="thin">
        <color theme="5" tint="-0.499984740745262"/>
      </right>
      <top/>
      <bottom style="thin">
        <color theme="5" tint="-0.499984740745262"/>
      </bottom>
      <diagonal/>
    </border>
    <border>
      <left/>
      <right/>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21" fillId="0" borderId="0" applyNumberFormat="0" applyFill="0" applyBorder="0" applyAlignment="0" applyProtection="0"/>
  </cellStyleXfs>
  <cellXfs count="68">
    <xf numFmtId="0" fontId="0" fillId="0" borderId="0" xfId="0"/>
    <xf numFmtId="0" fontId="1" fillId="0" borderId="0" xfId="0" applyFont="1" applyFill="1"/>
    <xf numFmtId="0" fontId="5" fillId="0" borderId="0" xfId="0" applyFont="1" applyFill="1" applyBorder="1" applyAlignment="1">
      <alignment vertical="top" wrapText="1"/>
    </xf>
    <xf numFmtId="0" fontId="8" fillId="3" borderId="4" xfId="0" applyFont="1" applyFill="1" applyBorder="1" applyAlignment="1" applyProtection="1">
      <alignment horizontal="center" vertical="center" shrinkToFit="1"/>
      <protection locked="0"/>
    </xf>
    <xf numFmtId="0" fontId="1" fillId="4" borderId="0" xfId="0" applyFont="1" applyFill="1"/>
    <xf numFmtId="0" fontId="1" fillId="5" borderId="0" xfId="0" applyFont="1" applyFill="1"/>
    <xf numFmtId="0" fontId="1" fillId="5" borderId="0" xfId="0" applyFont="1" applyFill="1" applyBorder="1"/>
    <xf numFmtId="0" fontId="10" fillId="5" borderId="0" xfId="0" applyFont="1" applyFill="1" applyAlignment="1">
      <alignment vertical="center"/>
    </xf>
    <xf numFmtId="0" fontId="1" fillId="4" borderId="0" xfId="0" applyFont="1" applyFill="1" applyBorder="1"/>
    <xf numFmtId="0" fontId="13" fillId="5" borderId="0" xfId="0" applyFont="1" applyFill="1" applyAlignment="1">
      <alignment vertical="center"/>
    </xf>
    <xf numFmtId="0" fontId="1" fillId="5" borderId="11" xfId="0" applyFont="1" applyFill="1" applyBorder="1"/>
    <xf numFmtId="0" fontId="1" fillId="5" borderId="12" xfId="0" applyFont="1" applyFill="1" applyBorder="1"/>
    <xf numFmtId="0" fontId="7" fillId="0" borderId="13" xfId="0" applyFont="1" applyFill="1" applyBorder="1" applyAlignment="1" applyProtection="1">
      <alignment horizontal="center" vertical="center"/>
      <protection locked="0"/>
    </xf>
    <xf numFmtId="166" fontId="9" fillId="6" borderId="14" xfId="0" applyNumberFormat="1" applyFont="1" applyFill="1" applyBorder="1" applyAlignment="1" applyProtection="1">
      <alignment vertical="center"/>
      <protection locked="0"/>
    </xf>
    <xf numFmtId="0" fontId="1" fillId="4" borderId="0" xfId="0" applyFont="1" applyFill="1" applyBorder="1" applyAlignment="1">
      <alignment vertical="center"/>
    </xf>
    <xf numFmtId="0" fontId="1" fillId="5" borderId="0" xfId="0" applyFont="1" applyFill="1" applyAlignment="1">
      <alignment vertical="center"/>
    </xf>
    <xf numFmtId="165" fontId="14" fillId="5" borderId="14" xfId="0" applyNumberFormat="1" applyFont="1" applyFill="1" applyBorder="1" applyAlignment="1" applyProtection="1">
      <alignment horizontal="left" vertical="center"/>
      <protection locked="0"/>
    </xf>
    <xf numFmtId="165" fontId="9" fillId="5" borderId="15" xfId="0" applyNumberFormat="1" applyFont="1" applyFill="1" applyBorder="1" applyAlignment="1" applyProtection="1">
      <alignment horizontal="center" vertical="center"/>
      <protection locked="0"/>
    </xf>
    <xf numFmtId="166" fontId="14" fillId="5" borderId="13" xfId="0" applyNumberFormat="1" applyFont="1" applyFill="1" applyBorder="1" applyAlignment="1" applyProtection="1">
      <alignment horizontal="right" vertical="center"/>
    </xf>
    <xf numFmtId="0" fontId="1" fillId="5" borderId="0" xfId="0" applyFont="1" applyFill="1" applyBorder="1" applyAlignment="1">
      <alignment vertical="center"/>
    </xf>
    <xf numFmtId="0" fontId="1" fillId="0" borderId="13" xfId="0" applyFont="1" applyFill="1" applyBorder="1" applyAlignment="1" applyProtection="1">
      <alignment horizontal="center" vertical="center"/>
      <protection locked="0"/>
    </xf>
    <xf numFmtId="0" fontId="1"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165" fontId="9" fillId="5" borderId="19" xfId="0" applyNumberFormat="1" applyFont="1" applyFill="1" applyBorder="1" applyAlignment="1">
      <alignment horizontal="left" vertical="top" wrapText="1"/>
    </xf>
    <xf numFmtId="167" fontId="16" fillId="5" borderId="19" xfId="0" applyNumberFormat="1" applyFont="1" applyFill="1" applyBorder="1" applyAlignment="1">
      <alignment horizontal="right" vertical="top" wrapText="1"/>
    </xf>
    <xf numFmtId="167" fontId="9" fillId="5" borderId="19" xfId="0" applyNumberFormat="1" applyFont="1" applyFill="1" applyBorder="1" applyAlignment="1">
      <alignment horizontal="right" vertical="top" wrapText="1"/>
    </xf>
    <xf numFmtId="168" fontId="17" fillId="5" borderId="0" xfId="0" applyNumberFormat="1" applyFont="1" applyFill="1" applyAlignment="1">
      <alignment horizontal="left" wrapText="1" indent="1"/>
    </xf>
    <xf numFmtId="167" fontId="16" fillId="5" borderId="20" xfId="0" applyNumberFormat="1" applyFont="1" applyFill="1" applyBorder="1" applyAlignment="1">
      <alignment horizontal="right" wrapText="1"/>
    </xf>
    <xf numFmtId="166" fontId="14" fillId="5" borderId="21" xfId="0" applyNumberFormat="1" applyFont="1" applyFill="1" applyBorder="1" applyAlignment="1">
      <alignment horizontal="right" vertical="center" wrapText="1"/>
    </xf>
    <xf numFmtId="165" fontId="9" fillId="5" borderId="0" xfId="0" applyNumberFormat="1" applyFont="1" applyFill="1" applyAlignment="1">
      <alignment horizontal="left" vertical="top" wrapText="1"/>
    </xf>
    <xf numFmtId="167" fontId="16" fillId="5" borderId="0" xfId="0" applyNumberFormat="1" applyFont="1" applyFill="1" applyAlignment="1">
      <alignment horizontal="right" vertical="top" wrapText="1"/>
    </xf>
    <xf numFmtId="169" fontId="9" fillId="5" borderId="0" xfId="0" applyNumberFormat="1" applyFont="1" applyFill="1" applyAlignment="1">
      <alignment horizontal="right" vertical="top" wrapText="1"/>
    </xf>
    <xf numFmtId="165" fontId="7" fillId="5" borderId="0" xfId="0" applyNumberFormat="1" applyFont="1" applyFill="1" applyAlignment="1">
      <alignment horizontal="left" vertical="top" wrapText="1"/>
    </xf>
    <xf numFmtId="167" fontId="9" fillId="5" borderId="0" xfId="0" applyNumberFormat="1" applyFont="1" applyFill="1" applyAlignment="1">
      <alignment horizontal="right" vertical="top" wrapText="1"/>
    </xf>
    <xf numFmtId="0" fontId="19" fillId="5" borderId="0" xfId="0" applyFont="1" applyFill="1"/>
    <xf numFmtId="0" fontId="19" fillId="5" borderId="0" xfId="0" applyFont="1" applyFill="1" applyAlignment="1">
      <alignment vertical="top"/>
    </xf>
    <xf numFmtId="0" fontId="20" fillId="5" borderId="0" xfId="0" applyFont="1" applyFill="1"/>
    <xf numFmtId="0" fontId="15" fillId="5" borderId="0" xfId="0" applyFont="1" applyFill="1" applyBorder="1" applyAlignment="1">
      <alignment horizontal="center" vertical="center"/>
    </xf>
    <xf numFmtId="0" fontId="1" fillId="5" borderId="12" xfId="0" applyFont="1" applyFill="1" applyBorder="1" applyAlignment="1">
      <alignment horizontal="center" vertical="center" wrapText="1"/>
    </xf>
    <xf numFmtId="0" fontId="17" fillId="5" borderId="0" xfId="0" applyFont="1" applyFill="1" applyBorder="1" applyAlignment="1">
      <alignment horizontal="center"/>
    </xf>
    <xf numFmtId="166" fontId="4" fillId="5" borderId="0" xfId="0" applyNumberFormat="1" applyFont="1" applyFill="1" applyAlignment="1">
      <alignment horizontal="right" wrapText="1"/>
    </xf>
    <xf numFmtId="0" fontId="4" fillId="5" borderId="0" xfId="0" applyFont="1" applyFill="1" applyBorder="1" applyAlignment="1">
      <alignment horizontal="left" wrapText="1" indent="1"/>
    </xf>
    <xf numFmtId="0" fontId="0" fillId="5" borderId="0" xfId="0" applyFill="1"/>
    <xf numFmtId="0" fontId="7" fillId="5" borderId="0" xfId="0" applyFont="1" applyFill="1" applyAlignment="1">
      <alignment vertical="center"/>
    </xf>
    <xf numFmtId="0" fontId="1" fillId="5" borderId="0" xfId="0" applyFont="1" applyFill="1" applyAlignment="1">
      <alignment horizontal="left" vertical="top" indent="2"/>
    </xf>
    <xf numFmtId="0" fontId="1" fillId="5" borderId="0" xfId="0" applyFont="1" applyFill="1" applyAlignment="1">
      <alignment vertical="top"/>
    </xf>
    <xf numFmtId="0" fontId="13" fillId="5" borderId="16" xfId="0" applyFont="1" applyFill="1" applyBorder="1" applyAlignment="1" applyProtection="1">
      <alignment horizontal="left" vertical="top" wrapText="1"/>
      <protection locked="0"/>
    </xf>
    <xf numFmtId="0" fontId="13" fillId="5" borderId="17" xfId="0" applyFont="1" applyFill="1" applyBorder="1" applyAlignment="1" applyProtection="1">
      <alignment horizontal="left" vertical="top"/>
      <protection locked="0"/>
    </xf>
    <xf numFmtId="0" fontId="13" fillId="5" borderId="18" xfId="0" applyFont="1" applyFill="1" applyBorder="1" applyAlignment="1" applyProtection="1">
      <alignment horizontal="left" vertical="top"/>
      <protection locked="0"/>
    </xf>
    <xf numFmtId="0" fontId="1" fillId="5" borderId="8" xfId="0" applyFont="1" applyFill="1" applyBorder="1" applyAlignment="1">
      <alignment horizontal="left" vertical="top" wrapText="1"/>
    </xf>
    <xf numFmtId="0" fontId="1" fillId="5" borderId="9" xfId="0" applyFont="1" applyFill="1" applyBorder="1" applyAlignment="1">
      <alignment horizontal="left" vertical="top" wrapText="1"/>
    </xf>
    <xf numFmtId="0" fontId="1" fillId="5" borderId="10" xfId="0" applyFont="1" applyFill="1" applyBorder="1" applyAlignment="1">
      <alignment horizontal="left" vertical="top" wrapText="1"/>
    </xf>
    <xf numFmtId="0" fontId="22" fillId="5" borderId="0" xfId="1" applyFont="1" applyFill="1" applyAlignment="1">
      <alignment horizontal="left"/>
    </xf>
    <xf numFmtId="0" fontId="2" fillId="0" borderId="0" xfId="0" applyFont="1" applyFill="1" applyAlignment="1">
      <alignment horizontal="center" vertical="center" wrapText="1"/>
    </xf>
    <xf numFmtId="164" fontId="3" fillId="0" borderId="1" xfId="0" applyNumberFormat="1" applyFont="1" applyBorder="1" applyAlignment="1" applyProtection="1">
      <alignment horizontal="center" vertical="center"/>
      <protection locked="0"/>
    </xf>
    <xf numFmtId="164" fontId="3" fillId="0" borderId="2" xfId="0" applyNumberFormat="1" applyFont="1" applyBorder="1" applyAlignment="1" applyProtection="1">
      <alignment horizontal="center" vertical="center"/>
      <protection locked="0"/>
    </xf>
    <xf numFmtId="164" fontId="3" fillId="0" borderId="3" xfId="0" applyNumberFormat="1" applyFont="1" applyBorder="1" applyAlignment="1" applyProtection="1">
      <alignment horizontal="center" vertical="center"/>
      <protection locked="0"/>
    </xf>
    <xf numFmtId="165" fontId="6" fillId="2" borderId="1" xfId="0" applyNumberFormat="1" applyFont="1" applyFill="1" applyBorder="1" applyAlignment="1" applyProtection="1">
      <alignment horizontal="center" vertical="center"/>
      <protection locked="0"/>
    </xf>
    <xf numFmtId="165" fontId="6" fillId="2" borderId="2" xfId="0" applyNumberFormat="1" applyFont="1" applyFill="1" applyBorder="1" applyAlignment="1" applyProtection="1">
      <alignment horizontal="center" vertical="center"/>
      <protection locked="0"/>
    </xf>
    <xf numFmtId="165" fontId="6" fillId="2" borderId="3" xfId="0" applyNumberFormat="1" applyFont="1" applyFill="1" applyBorder="1" applyAlignment="1" applyProtection="1">
      <alignment horizontal="center" vertical="center"/>
      <protection locked="0"/>
    </xf>
    <xf numFmtId="0" fontId="1" fillId="5" borderId="0" xfId="0" applyFont="1" applyFill="1" applyAlignment="1">
      <alignment horizontal="center"/>
    </xf>
    <xf numFmtId="0" fontId="11" fillId="5" borderId="5" xfId="0" applyFont="1" applyFill="1" applyBorder="1" applyAlignment="1" applyProtection="1">
      <alignment horizontal="center" vertical="center" shrinkToFit="1"/>
      <protection locked="0"/>
    </xf>
    <xf numFmtId="0" fontId="11" fillId="5" borderId="6" xfId="0" applyFont="1" applyFill="1" applyBorder="1" applyAlignment="1" applyProtection="1">
      <alignment horizontal="center" vertical="center" shrinkToFit="1"/>
      <protection locked="0"/>
    </xf>
    <xf numFmtId="0" fontId="11" fillId="5" borderId="7" xfId="0" applyFont="1" applyFill="1" applyBorder="1" applyAlignment="1" applyProtection="1">
      <alignment horizontal="center" vertical="center" shrinkToFit="1"/>
      <protection locked="0"/>
    </xf>
    <xf numFmtId="0" fontId="12" fillId="5" borderId="0" xfId="0" applyFont="1" applyFill="1" applyBorder="1" applyAlignment="1">
      <alignment horizontal="center" vertical="center" wrapText="1"/>
    </xf>
    <xf numFmtId="0" fontId="13" fillId="5" borderId="8" xfId="0" applyFont="1" applyFill="1" applyBorder="1" applyAlignment="1" applyProtection="1">
      <alignment horizontal="center" vertical="center" shrinkToFit="1"/>
      <protection locked="0"/>
    </xf>
    <xf numFmtId="0" fontId="13" fillId="5" borderId="9" xfId="0" applyFont="1" applyFill="1" applyBorder="1" applyAlignment="1" applyProtection="1">
      <alignment horizontal="center" vertical="center" shrinkToFit="1"/>
      <protection locked="0"/>
    </xf>
    <xf numFmtId="0" fontId="13" fillId="5" borderId="10" xfId="0" applyFont="1" applyFill="1" applyBorder="1" applyAlignment="1" applyProtection="1">
      <alignment horizontal="center" vertical="center" shrinkToFit="1"/>
      <protection locked="0"/>
    </xf>
  </cellXfs>
  <cellStyles count="2">
    <cellStyle name="Link" xfId="1" builtinId="8"/>
    <cellStyle name="Standard" xfId="0" builtinId="0"/>
  </cellStyles>
  <dxfs count="1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rgb="FF993300"/>
      </font>
    </dxf>
    <dxf>
      <font>
        <b/>
        <i val="0"/>
        <color rgb="FF993300"/>
      </font>
      <fill>
        <patternFill>
          <bgColor theme="7" tint="0.79998168889431442"/>
        </patternFill>
      </fill>
    </dxf>
    <dxf>
      <font>
        <color rgb="FFFF6600"/>
      </font>
    </dxf>
    <dxf>
      <font>
        <b val="0"/>
        <i val="0"/>
        <color rgb="FFFF6600"/>
      </font>
      <fill>
        <patternFill>
          <bgColor theme="7" tint="0.79998168889431442"/>
        </patternFill>
      </fill>
    </dxf>
    <dxf>
      <fill>
        <patternFill>
          <bgColor theme="7" tint="0.79998168889431442"/>
        </patternFill>
      </fill>
    </dxf>
    <dxf>
      <font>
        <b/>
        <i val="0"/>
        <color indexed="53"/>
      </font>
    </dxf>
    <dxf>
      <font>
        <b/>
        <i val="0"/>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http://www.brotkruemel.com"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31750</xdr:colOff>
      <xdr:row>1</xdr:row>
      <xdr:rowOff>52919</xdr:rowOff>
    </xdr:from>
    <xdr:to>
      <xdr:col>7</xdr:col>
      <xdr:colOff>3248025</xdr:colOff>
      <xdr:row>4</xdr:row>
      <xdr:rowOff>101601</xdr:rowOff>
    </xdr:to>
    <xdr:pic>
      <xdr:nvPicPr>
        <xdr:cNvPr id="2" name="Grafik 1"/>
        <xdr:cNvPicPr>
          <a:picLocks noChangeAspect="1"/>
        </xdr:cNvPicPr>
      </xdr:nvPicPr>
      <xdr:blipFill>
        <a:blip xmlns:r="http://schemas.openxmlformats.org/officeDocument/2006/relationships" r:embed="rId1"/>
        <a:stretch>
          <a:fillRect/>
        </a:stretch>
      </xdr:blipFill>
      <xdr:spPr>
        <a:xfrm>
          <a:off x="136525" y="129119"/>
          <a:ext cx="5283200" cy="620182"/>
        </a:xfrm>
        <a:prstGeom prst="rect">
          <a:avLst/>
        </a:prstGeom>
      </xdr:spPr>
    </xdr:pic>
    <xdr:clientData/>
  </xdr:twoCellAnchor>
  <xdr:twoCellAnchor editAs="oneCell">
    <xdr:from>
      <xdr:col>7</xdr:col>
      <xdr:colOff>661458</xdr:colOff>
      <xdr:row>8</xdr:row>
      <xdr:rowOff>23912</xdr:rowOff>
    </xdr:from>
    <xdr:to>
      <xdr:col>7</xdr:col>
      <xdr:colOff>2990850</xdr:colOff>
      <xdr:row>11</xdr:row>
      <xdr:rowOff>32489</xdr:rowOff>
    </xdr:to>
    <xdr:pic>
      <xdr:nvPicPr>
        <xdr:cNvPr id="3" name="Grafik 2">
          <a:hlinkClick xmlns:r="http://schemas.openxmlformats.org/officeDocument/2006/relationships" r:id="rId2"/>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40302" y="1583631"/>
          <a:ext cx="2329392" cy="675327"/>
        </a:xfrm>
        <a:prstGeom prst="rect">
          <a:avLst/>
        </a:prstGeom>
      </xdr:spPr>
    </xdr:pic>
    <xdr:clientData/>
  </xdr:twoCellAnchor>
  <xdr:twoCellAnchor editAs="oneCell">
    <xdr:from>
      <xdr:col>11</xdr:col>
      <xdr:colOff>1682750</xdr:colOff>
      <xdr:row>38</xdr:row>
      <xdr:rowOff>31750</xdr:rowOff>
    </xdr:from>
    <xdr:to>
      <xdr:col>12</xdr:col>
      <xdr:colOff>57226</xdr:colOff>
      <xdr:row>41</xdr:row>
      <xdr:rowOff>41275</xdr:rowOff>
    </xdr:to>
    <xdr:pic>
      <xdr:nvPicPr>
        <xdr:cNvPr id="4" name="Grafik 3">
          <a:hlinkClick xmlns:r="http://schemas.openxmlformats.org/officeDocument/2006/relationships" r:id="rId2"/>
        </xdr:cNvPr>
        <xdr:cNvPicPr>
          <a:picLocks noChangeAspect="1"/>
        </xdr:cNvPicPr>
      </xdr:nvPicPr>
      <xdr:blipFill>
        <a:blip xmlns:r="http://schemas.openxmlformats.org/officeDocument/2006/relationships" r:embed="rId4"/>
        <a:stretch>
          <a:fillRect/>
        </a:stretch>
      </xdr:blipFill>
      <xdr:spPr>
        <a:xfrm>
          <a:off x="8883650" y="8366125"/>
          <a:ext cx="2479751" cy="314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5" tint="-0.249977111117893"/>
    <pageSetUpPr fitToPage="1"/>
  </sheetPr>
  <dimension ref="A1:Y50"/>
  <sheetViews>
    <sheetView tabSelected="1" zoomScale="80" zoomScaleNormal="80" workbookViewId="0">
      <selection activeCell="I5" sqref="I5:K5"/>
    </sheetView>
  </sheetViews>
  <sheetFormatPr baseColWidth="10" defaultColWidth="0" defaultRowHeight="15" zeroHeight="1" x14ac:dyDescent="0.25"/>
  <cols>
    <col min="1" max="1" width="1.5703125" style="1" customWidth="1"/>
    <col min="2" max="2" width="11.42578125" style="1" customWidth="1"/>
    <col min="3" max="3" width="3.140625" style="1" customWidth="1"/>
    <col min="4" max="4" width="9.7109375" style="1" customWidth="1"/>
    <col min="5" max="5" width="3.85546875" style="1" customWidth="1"/>
    <col min="6" max="6" width="0.85546875" style="1" customWidth="1"/>
    <col min="7" max="7" width="2" style="1" customWidth="1"/>
    <col min="8" max="8" width="55.42578125" style="1" customWidth="1"/>
    <col min="9" max="9" width="4.85546875" style="1" customWidth="1"/>
    <col min="10" max="10" width="13.28515625" style="1" customWidth="1"/>
    <col min="11" max="11" width="5.28515625" style="1" customWidth="1"/>
    <col min="12" max="12" width="61.5703125" style="1" customWidth="1"/>
    <col min="13" max="13" width="1.7109375" style="1" customWidth="1"/>
    <col min="14" max="14" width="0.85546875" style="1" customWidth="1"/>
    <col min="15" max="15" width="8.140625" style="5" customWidth="1"/>
    <col min="16" max="17" width="11.42578125" style="5" hidden="1" customWidth="1"/>
    <col min="18" max="23" width="0" style="5" hidden="1" customWidth="1"/>
    <col min="24" max="25" width="0" style="42" hidden="1" customWidth="1"/>
    <col min="26" max="16384" width="11.42578125" style="42" hidden="1"/>
  </cols>
  <sheetData>
    <row r="1" spans="1:25" s="1" customFormat="1" ht="6" customHeight="1" x14ac:dyDescent="0.2">
      <c r="A1" s="5"/>
      <c r="B1" s="5"/>
      <c r="C1" s="5"/>
      <c r="D1" s="5"/>
      <c r="E1" s="5"/>
      <c r="F1" s="5"/>
      <c r="G1" s="5"/>
      <c r="H1" s="5"/>
      <c r="I1" s="5"/>
      <c r="J1" s="5"/>
      <c r="K1" s="5"/>
      <c r="L1" s="5"/>
      <c r="M1" s="5"/>
      <c r="N1" s="5"/>
      <c r="O1" s="5"/>
    </row>
    <row r="2" spans="1:25" s="1" customFormat="1" ht="8.25" customHeight="1" thickBot="1" x14ac:dyDescent="0.25">
      <c r="A2" s="5"/>
      <c r="B2" s="5"/>
      <c r="C2" s="5"/>
      <c r="D2" s="5"/>
      <c r="E2" s="5"/>
      <c r="F2" s="5"/>
      <c r="G2" s="5"/>
      <c r="H2" s="5"/>
      <c r="I2" s="5"/>
      <c r="J2" s="5"/>
      <c r="K2" s="5"/>
      <c r="L2" s="5"/>
      <c r="M2" s="5"/>
      <c r="N2" s="5"/>
      <c r="O2" s="5"/>
    </row>
    <row r="3" spans="1:25" s="1" customFormat="1" ht="31.5" customHeight="1" thickBot="1" x14ac:dyDescent="0.25">
      <c r="A3" s="5"/>
      <c r="B3" s="53"/>
      <c r="C3" s="53"/>
      <c r="D3" s="53"/>
      <c r="E3" s="53"/>
      <c r="F3" s="53"/>
      <c r="G3" s="53"/>
      <c r="H3" s="53"/>
      <c r="I3" s="54">
        <v>1</v>
      </c>
      <c r="J3" s="55"/>
      <c r="K3" s="56"/>
      <c r="L3" s="41" t="s">
        <v>7</v>
      </c>
      <c r="M3" s="5"/>
      <c r="N3" s="5"/>
      <c r="O3" s="5"/>
    </row>
    <row r="4" spans="1:25" s="1" customFormat="1" ht="8.25" customHeight="1" thickBot="1" x14ac:dyDescent="0.25">
      <c r="A4" s="5"/>
      <c r="B4" s="53"/>
      <c r="C4" s="53"/>
      <c r="D4" s="53"/>
      <c r="E4" s="53"/>
      <c r="F4" s="53"/>
      <c r="G4" s="53"/>
      <c r="H4" s="53"/>
      <c r="I4" s="2"/>
      <c r="J4" s="2"/>
      <c r="L4" s="5"/>
      <c r="M4" s="5"/>
      <c r="N4" s="5"/>
      <c r="O4" s="5"/>
    </row>
    <row r="5" spans="1:25" s="5" customFormat="1" ht="31.5" customHeight="1" thickBot="1" x14ac:dyDescent="0.25">
      <c r="B5" s="53"/>
      <c r="C5" s="53"/>
      <c r="D5" s="53"/>
      <c r="E5" s="53"/>
      <c r="F5" s="53"/>
      <c r="G5" s="53"/>
      <c r="H5" s="53"/>
      <c r="I5" s="57"/>
      <c r="J5" s="58"/>
      <c r="K5" s="59"/>
      <c r="L5" s="41" t="s">
        <v>8</v>
      </c>
      <c r="S5" s="5" t="s">
        <v>0</v>
      </c>
    </row>
    <row r="6" spans="1:25" s="5" customFormat="1" ht="23.25" customHeight="1" thickBot="1" x14ac:dyDescent="0.25">
      <c r="A6" s="1"/>
      <c r="B6" s="3"/>
      <c r="C6" s="44" t="s">
        <v>1</v>
      </c>
      <c r="D6" s="45"/>
      <c r="I6" s="6"/>
      <c r="J6" s="6"/>
      <c r="K6" s="6"/>
      <c r="L6" s="6"/>
      <c r="M6" s="6"/>
      <c r="N6" s="6"/>
      <c r="S6" s="5" t="s">
        <v>2</v>
      </c>
    </row>
    <row r="7" spans="1:25" ht="4.5" customHeight="1" x14ac:dyDescent="0.25">
      <c r="A7" s="5"/>
      <c r="B7" s="5"/>
      <c r="C7" s="5"/>
      <c r="D7" s="5"/>
      <c r="E7" s="5"/>
      <c r="F7" s="4"/>
      <c r="G7" s="4"/>
      <c r="H7" s="4"/>
      <c r="I7" s="4"/>
      <c r="J7" s="4"/>
      <c r="K7" s="4"/>
      <c r="L7" s="4"/>
      <c r="M7" s="4"/>
      <c r="N7" s="4"/>
      <c r="X7" s="5"/>
      <c r="Y7" s="5"/>
    </row>
    <row r="8" spans="1:25" ht="8.25" customHeight="1" thickBot="1" x14ac:dyDescent="0.3">
      <c r="A8" s="5"/>
      <c r="B8" s="5"/>
      <c r="C8" s="5"/>
      <c r="D8" s="5"/>
      <c r="E8" s="5"/>
      <c r="F8" s="4"/>
      <c r="G8" s="5"/>
      <c r="H8" s="5"/>
      <c r="I8" s="6"/>
      <c r="J8" s="6"/>
      <c r="K8" s="6"/>
      <c r="L8" s="6"/>
      <c r="M8" s="6"/>
      <c r="N8" s="4"/>
      <c r="X8" s="5"/>
      <c r="Y8" s="5"/>
    </row>
    <row r="9" spans="1:25" ht="28.5" thickTop="1" thickBot="1" x14ac:dyDescent="0.3">
      <c r="A9" s="5"/>
      <c r="B9" s="5"/>
      <c r="C9" s="5"/>
      <c r="D9" s="5"/>
      <c r="E9" s="5"/>
      <c r="F9" s="4"/>
      <c r="G9" s="5"/>
      <c r="H9" s="60"/>
      <c r="I9" s="7"/>
      <c r="J9" s="61" t="s">
        <v>16</v>
      </c>
      <c r="K9" s="62"/>
      <c r="L9" s="63"/>
      <c r="M9" s="5"/>
      <c r="N9" s="4"/>
      <c r="X9" s="5"/>
      <c r="Y9" s="5"/>
    </row>
    <row r="10" spans="1:25" ht="9.75" customHeight="1" thickTop="1" x14ac:dyDescent="0.25">
      <c r="A10" s="5"/>
      <c r="B10" s="5"/>
      <c r="C10" s="5"/>
      <c r="D10" s="5"/>
      <c r="E10" s="6"/>
      <c r="F10" s="8"/>
      <c r="G10" s="6"/>
      <c r="H10" s="60"/>
      <c r="I10" s="5"/>
      <c r="J10" s="6"/>
      <c r="K10" s="5"/>
      <c r="L10" s="6"/>
      <c r="M10" s="6"/>
      <c r="N10" s="4"/>
      <c r="X10" s="5"/>
      <c r="Y10" s="5"/>
    </row>
    <row r="11" spans="1:25" ht="15" customHeight="1" x14ac:dyDescent="0.25">
      <c r="A11" s="6"/>
      <c r="B11" s="64" t="s">
        <v>3</v>
      </c>
      <c r="C11" s="22"/>
      <c r="D11" s="64" t="s">
        <v>4</v>
      </c>
      <c r="E11" s="6"/>
      <c r="F11" s="8"/>
      <c r="G11" s="6"/>
      <c r="H11" s="60"/>
      <c r="I11" s="9"/>
      <c r="J11" s="65"/>
      <c r="K11" s="66"/>
      <c r="L11" s="67"/>
      <c r="M11" s="6"/>
      <c r="N11" s="4"/>
      <c r="X11" s="5"/>
      <c r="Y11" s="5"/>
    </row>
    <row r="12" spans="1:25" x14ac:dyDescent="0.25">
      <c r="A12" s="6"/>
      <c r="B12" s="64"/>
      <c r="C12" s="22"/>
      <c r="D12" s="64"/>
      <c r="E12" s="6"/>
      <c r="F12" s="8"/>
      <c r="G12" s="6"/>
      <c r="H12" s="6"/>
      <c r="I12" s="6"/>
      <c r="J12" s="5"/>
      <c r="K12" s="5"/>
      <c r="L12" s="6"/>
      <c r="M12" s="6"/>
      <c r="N12" s="4"/>
      <c r="X12" s="5"/>
      <c r="Y12" s="5"/>
    </row>
    <row r="13" spans="1:25" ht="3.75" customHeight="1" x14ac:dyDescent="0.25">
      <c r="A13" s="5"/>
      <c r="B13" s="5"/>
      <c r="C13" s="22"/>
      <c r="D13" s="6"/>
      <c r="E13" s="5"/>
      <c r="F13" s="4"/>
      <c r="G13" s="5"/>
      <c r="H13" s="6"/>
      <c r="I13" s="10"/>
      <c r="J13" s="11"/>
      <c r="K13" s="5"/>
      <c r="L13" s="6"/>
      <c r="M13" s="6"/>
      <c r="N13" s="4"/>
      <c r="X13" s="5"/>
      <c r="Y13" s="5"/>
    </row>
    <row r="14" spans="1:25" ht="19.5" customHeight="1" x14ac:dyDescent="0.25">
      <c r="A14" s="19"/>
      <c r="B14" s="12" t="s">
        <v>9</v>
      </c>
      <c r="C14" s="22"/>
      <c r="D14" s="13">
        <v>0.51449999999999996</v>
      </c>
      <c r="E14" s="19"/>
      <c r="F14" s="14"/>
      <c r="G14" s="15"/>
      <c r="H14" s="16" t="s">
        <v>17</v>
      </c>
      <c r="I14" s="17" t="s">
        <v>11</v>
      </c>
      <c r="J14" s="18">
        <f>IF(AND($I$5&gt;0,$R$40&gt;0),"-----",IF(D14&lt;&gt;"",D14*$J$41,""))</f>
        <v>0.51449999999999996</v>
      </c>
      <c r="K14" s="15"/>
      <c r="L14" s="46" t="s">
        <v>27</v>
      </c>
      <c r="M14" s="19"/>
      <c r="N14" s="4"/>
      <c r="R14" s="5" t="str">
        <f>IF(I14="","",I14)</f>
        <v>kg</v>
      </c>
      <c r="S14" s="5">
        <f t="shared" ref="S14:S37" si="0">IF(AND(B14&lt;&gt;"o",B14&lt;&gt;"o2",B14&lt;&gt;"o3"),D14,0)</f>
        <v>0</v>
      </c>
      <c r="X14" s="15"/>
      <c r="Y14" s="15"/>
    </row>
    <row r="15" spans="1:25" ht="19.5" customHeight="1" x14ac:dyDescent="0.25">
      <c r="A15" s="19"/>
      <c r="B15" s="12" t="s">
        <v>10</v>
      </c>
      <c r="C15" s="22"/>
      <c r="D15" s="13">
        <v>0.30000000000000004</v>
      </c>
      <c r="E15" s="19"/>
      <c r="F15" s="14"/>
      <c r="G15" s="15"/>
      <c r="H15" s="16" t="s">
        <v>18</v>
      </c>
      <c r="I15" s="17" t="s">
        <v>11</v>
      </c>
      <c r="J15" s="18">
        <f t="shared" ref="J15:J37" si="1">IF(AND($I$5&gt;0,$R$40&gt;0),"-----",IF(D15&lt;&gt;"",D15*$J$41,""))</f>
        <v>0.30000000000000004</v>
      </c>
      <c r="K15" s="15"/>
      <c r="L15" s="47"/>
      <c r="M15" s="19"/>
      <c r="N15" s="4"/>
      <c r="R15" s="5" t="str">
        <f t="shared" ref="R15:R37" si="2">IF(I15="","",I15)</f>
        <v>kg</v>
      </c>
      <c r="S15" s="5">
        <f t="shared" si="0"/>
        <v>0.30000000000000004</v>
      </c>
      <c r="X15" s="15"/>
      <c r="Y15" s="15"/>
    </row>
    <row r="16" spans="1:25" ht="19.5" customHeight="1" x14ac:dyDescent="0.25">
      <c r="A16" s="19"/>
      <c r="B16" s="12" t="s">
        <v>10</v>
      </c>
      <c r="C16" s="22"/>
      <c r="D16" s="13">
        <v>0.20999999999999996</v>
      </c>
      <c r="E16" s="19"/>
      <c r="F16" s="14"/>
      <c r="G16" s="15"/>
      <c r="H16" s="16" t="s">
        <v>19</v>
      </c>
      <c r="I16" s="17" t="s">
        <v>11</v>
      </c>
      <c r="J16" s="18">
        <f t="shared" si="1"/>
        <v>0.20999999999999996</v>
      </c>
      <c r="K16" s="15"/>
      <c r="L16" s="47"/>
      <c r="M16" s="19"/>
      <c r="N16" s="4"/>
      <c r="R16" s="5" t="str">
        <f t="shared" si="2"/>
        <v>kg</v>
      </c>
      <c r="S16" s="5">
        <f t="shared" si="0"/>
        <v>0.20999999999999996</v>
      </c>
      <c r="X16" s="15"/>
      <c r="Y16" s="15"/>
    </row>
    <row r="17" spans="1:25" ht="19.5" customHeight="1" x14ac:dyDescent="0.25">
      <c r="A17" s="19"/>
      <c r="B17" s="12" t="s">
        <v>10</v>
      </c>
      <c r="C17" s="22"/>
      <c r="D17" s="13">
        <v>3.0000000000000001E-3</v>
      </c>
      <c r="E17" s="19"/>
      <c r="F17" s="14"/>
      <c r="G17" s="15"/>
      <c r="H17" s="16" t="s">
        <v>20</v>
      </c>
      <c r="I17" s="17" t="s">
        <v>11</v>
      </c>
      <c r="J17" s="18">
        <f t="shared" si="1"/>
        <v>3.0000000000000001E-3</v>
      </c>
      <c r="K17" s="15"/>
      <c r="L17" s="47"/>
      <c r="M17" s="19"/>
      <c r="N17" s="4"/>
      <c r="R17" s="5" t="str">
        <f t="shared" si="2"/>
        <v>kg</v>
      </c>
      <c r="S17" s="5">
        <f t="shared" si="0"/>
        <v>3.0000000000000001E-3</v>
      </c>
      <c r="X17" s="43"/>
      <c r="Y17" s="15"/>
    </row>
    <row r="18" spans="1:25" ht="19.5" customHeight="1" x14ac:dyDescent="0.25">
      <c r="A18" s="19"/>
      <c r="B18" s="12" t="s">
        <v>10</v>
      </c>
      <c r="C18" s="22"/>
      <c r="D18" s="13">
        <v>1.5E-3</v>
      </c>
      <c r="E18" s="19"/>
      <c r="F18" s="14"/>
      <c r="G18" s="15"/>
      <c r="H18" s="16" t="s">
        <v>21</v>
      </c>
      <c r="I18" s="17" t="s">
        <v>11</v>
      </c>
      <c r="J18" s="18">
        <f t="shared" si="1"/>
        <v>1.5E-3</v>
      </c>
      <c r="K18" s="15"/>
      <c r="L18" s="47"/>
      <c r="M18" s="19"/>
      <c r="N18" s="4"/>
      <c r="R18" s="5" t="str">
        <f t="shared" si="2"/>
        <v>kg</v>
      </c>
      <c r="S18" s="5">
        <f t="shared" si="0"/>
        <v>1.5E-3</v>
      </c>
      <c r="X18" s="15"/>
      <c r="Y18" s="15"/>
    </row>
    <row r="19" spans="1:25" ht="19.5" customHeight="1" x14ac:dyDescent="0.25">
      <c r="A19" s="19"/>
      <c r="B19" s="12"/>
      <c r="C19" s="22"/>
      <c r="D19" s="13">
        <v>0.70000000000000007</v>
      </c>
      <c r="E19" s="19"/>
      <c r="F19" s="14"/>
      <c r="G19" s="15"/>
      <c r="H19" s="16" t="s">
        <v>22</v>
      </c>
      <c r="I19" s="17" t="s">
        <v>11</v>
      </c>
      <c r="J19" s="18">
        <f t="shared" si="1"/>
        <v>0.70000000000000007</v>
      </c>
      <c r="K19" s="15"/>
      <c r="L19" s="47"/>
      <c r="M19" s="19"/>
      <c r="N19" s="4"/>
      <c r="R19" s="5" t="str">
        <f t="shared" si="2"/>
        <v>kg</v>
      </c>
      <c r="S19" s="5">
        <f t="shared" si="0"/>
        <v>0.70000000000000007</v>
      </c>
      <c r="X19" s="15"/>
      <c r="Y19" s="15"/>
    </row>
    <row r="20" spans="1:25" ht="19.5" customHeight="1" x14ac:dyDescent="0.25">
      <c r="A20" s="19"/>
      <c r="B20" s="12"/>
      <c r="C20" s="22"/>
      <c r="D20" s="13">
        <v>8.0000000000000016E-2</v>
      </c>
      <c r="E20" s="19"/>
      <c r="F20" s="14"/>
      <c r="G20" s="15"/>
      <c r="H20" s="16" t="s">
        <v>23</v>
      </c>
      <c r="I20" s="17" t="s">
        <v>11</v>
      </c>
      <c r="J20" s="18">
        <f t="shared" si="1"/>
        <v>8.0000000000000016E-2</v>
      </c>
      <c r="K20" s="15"/>
      <c r="L20" s="47"/>
      <c r="M20" s="19"/>
      <c r="N20" s="4"/>
      <c r="R20" s="5" t="str">
        <f t="shared" si="2"/>
        <v>kg</v>
      </c>
      <c r="S20" s="5">
        <f t="shared" si="0"/>
        <v>8.0000000000000016E-2</v>
      </c>
      <c r="X20" s="15"/>
      <c r="Y20" s="15"/>
    </row>
    <row r="21" spans="1:25" ht="19.5" customHeight="1" x14ac:dyDescent="0.25">
      <c r="A21" s="19"/>
      <c r="B21" s="12"/>
      <c r="C21" s="22"/>
      <c r="D21" s="13">
        <v>4.0000000000000001E-3</v>
      </c>
      <c r="E21" s="19"/>
      <c r="F21" s="14"/>
      <c r="G21" s="15"/>
      <c r="H21" s="16" t="s">
        <v>28</v>
      </c>
      <c r="I21" s="17" t="s">
        <v>11</v>
      </c>
      <c r="J21" s="18">
        <f t="shared" si="1"/>
        <v>4.0000000000000001E-3</v>
      </c>
      <c r="K21" s="15"/>
      <c r="L21" s="47"/>
      <c r="M21" s="19"/>
      <c r="N21" s="4"/>
      <c r="R21" s="5" t="str">
        <f t="shared" si="2"/>
        <v>kg</v>
      </c>
      <c r="S21" s="5">
        <f t="shared" si="0"/>
        <v>4.0000000000000001E-3</v>
      </c>
      <c r="X21" s="15"/>
      <c r="Y21" s="15"/>
    </row>
    <row r="22" spans="1:25" ht="19.5" customHeight="1" x14ac:dyDescent="0.25">
      <c r="A22" s="19"/>
      <c r="B22" s="12"/>
      <c r="C22" s="22"/>
      <c r="D22" s="13">
        <v>1.9000000000000003E-2</v>
      </c>
      <c r="E22" s="19"/>
      <c r="F22" s="14"/>
      <c r="G22" s="15"/>
      <c r="H22" s="16" t="s">
        <v>12</v>
      </c>
      <c r="I22" s="17" t="s">
        <v>11</v>
      </c>
      <c r="J22" s="18">
        <f t="shared" si="1"/>
        <v>1.9000000000000003E-2</v>
      </c>
      <c r="K22" s="15"/>
      <c r="L22" s="47"/>
      <c r="M22" s="19"/>
      <c r="N22" s="4"/>
      <c r="R22" s="5" t="str">
        <f t="shared" si="2"/>
        <v>kg</v>
      </c>
      <c r="S22" s="5">
        <f t="shared" si="0"/>
        <v>1.9000000000000003E-2</v>
      </c>
      <c r="X22" s="15"/>
      <c r="Y22" s="15"/>
    </row>
    <row r="23" spans="1:25" ht="19.5" customHeight="1" x14ac:dyDescent="0.25">
      <c r="A23" s="19"/>
      <c r="B23" s="12" t="s">
        <v>14</v>
      </c>
      <c r="C23" s="22"/>
      <c r="D23" s="13">
        <v>2.0000000000000004E-2</v>
      </c>
      <c r="E23" s="19"/>
      <c r="F23" s="14"/>
      <c r="G23" s="15"/>
      <c r="H23" s="16" t="s">
        <v>13</v>
      </c>
      <c r="I23" s="17" t="s">
        <v>11</v>
      </c>
      <c r="J23" s="18">
        <f t="shared" si="1"/>
        <v>2.0000000000000004E-2</v>
      </c>
      <c r="K23" s="15"/>
      <c r="L23" s="47"/>
      <c r="M23" s="19"/>
      <c r="N23" s="4"/>
      <c r="R23" s="5" t="str">
        <f t="shared" si="2"/>
        <v>kg</v>
      </c>
      <c r="S23" s="5">
        <f t="shared" si="0"/>
        <v>2.0000000000000004E-2</v>
      </c>
      <c r="X23" s="15"/>
      <c r="Y23" s="15"/>
    </row>
    <row r="24" spans="1:25" ht="19.5" customHeight="1" x14ac:dyDescent="0.25">
      <c r="A24" s="19"/>
      <c r="B24" s="12" t="s">
        <v>14</v>
      </c>
      <c r="C24" s="22"/>
      <c r="D24" s="13">
        <v>0.03</v>
      </c>
      <c r="E24" s="19"/>
      <c r="F24" s="14"/>
      <c r="G24" s="15"/>
      <c r="H24" s="16" t="s">
        <v>29</v>
      </c>
      <c r="I24" s="17" t="s">
        <v>11</v>
      </c>
      <c r="J24" s="18">
        <f t="shared" si="1"/>
        <v>0.03</v>
      </c>
      <c r="K24" s="15"/>
      <c r="L24" s="47"/>
      <c r="M24" s="19"/>
      <c r="N24" s="4"/>
      <c r="R24" s="5" t="str">
        <f t="shared" si="2"/>
        <v>kg</v>
      </c>
      <c r="S24" s="5">
        <f t="shared" si="0"/>
        <v>0.03</v>
      </c>
      <c r="X24" s="15"/>
      <c r="Y24" s="15"/>
    </row>
    <row r="25" spans="1:25" ht="19.5" customHeight="1" x14ac:dyDescent="0.25">
      <c r="A25" s="19"/>
      <c r="B25" s="12" t="s">
        <v>14</v>
      </c>
      <c r="C25" s="22"/>
      <c r="D25" s="13">
        <v>2.0000000000000004E-2</v>
      </c>
      <c r="E25" s="19"/>
      <c r="F25" s="14"/>
      <c r="G25" s="15"/>
      <c r="H25" s="16" t="s">
        <v>24</v>
      </c>
      <c r="I25" s="17" t="s">
        <v>11</v>
      </c>
      <c r="J25" s="18">
        <f t="shared" si="1"/>
        <v>2.0000000000000004E-2</v>
      </c>
      <c r="K25" s="15"/>
      <c r="L25" s="47"/>
      <c r="M25" s="19"/>
      <c r="N25" s="4"/>
      <c r="R25" s="5" t="str">
        <f t="shared" si="2"/>
        <v>kg</v>
      </c>
      <c r="S25" s="5">
        <f t="shared" si="0"/>
        <v>2.0000000000000004E-2</v>
      </c>
      <c r="X25" s="15"/>
      <c r="Y25" s="15"/>
    </row>
    <row r="26" spans="1:25" ht="19.5" customHeight="1" x14ac:dyDescent="0.25">
      <c r="A26" s="19"/>
      <c r="B26" s="12" t="s">
        <v>14</v>
      </c>
      <c r="C26" s="22"/>
      <c r="D26" s="13">
        <v>0.45999999999999996</v>
      </c>
      <c r="E26" s="19"/>
      <c r="F26" s="14"/>
      <c r="G26" s="15"/>
      <c r="H26" s="16" t="s">
        <v>25</v>
      </c>
      <c r="I26" s="17" t="s">
        <v>11</v>
      </c>
      <c r="J26" s="18">
        <f t="shared" si="1"/>
        <v>0.45999999999999996</v>
      </c>
      <c r="K26" s="15"/>
      <c r="L26" s="47"/>
      <c r="M26" s="19"/>
      <c r="N26" s="4"/>
      <c r="R26" s="5" t="str">
        <f t="shared" si="2"/>
        <v>kg</v>
      </c>
      <c r="S26" s="5">
        <f t="shared" si="0"/>
        <v>0.45999999999999996</v>
      </c>
      <c r="X26" s="15"/>
      <c r="Y26" s="15"/>
    </row>
    <row r="27" spans="1:25" ht="19.5" customHeight="1" x14ac:dyDescent="0.25">
      <c r="A27" s="19"/>
      <c r="B27" s="12" t="s">
        <v>14</v>
      </c>
      <c r="C27" s="22"/>
      <c r="D27" s="13" t="s">
        <v>14</v>
      </c>
      <c r="E27" s="19"/>
      <c r="F27" s="14"/>
      <c r="G27" s="15"/>
      <c r="H27" s="16" t="s">
        <v>15</v>
      </c>
      <c r="I27" s="17"/>
      <c r="J27" s="18" t="str">
        <f t="shared" si="1"/>
        <v/>
      </c>
      <c r="K27" s="15"/>
      <c r="L27" s="47"/>
      <c r="M27" s="19"/>
      <c r="N27" s="4"/>
      <c r="R27" s="5" t="str">
        <f t="shared" si="2"/>
        <v/>
      </c>
      <c r="S27" s="5" t="str">
        <f t="shared" si="0"/>
        <v/>
      </c>
      <c r="X27" s="15"/>
      <c r="Y27" s="15"/>
    </row>
    <row r="28" spans="1:25" ht="19.5" customHeight="1" x14ac:dyDescent="0.25">
      <c r="A28" s="19"/>
      <c r="B28" s="12" t="s">
        <v>14</v>
      </c>
      <c r="C28" s="22"/>
      <c r="D28" s="13">
        <v>0.05</v>
      </c>
      <c r="E28" s="19"/>
      <c r="F28" s="14"/>
      <c r="G28" s="15"/>
      <c r="H28" s="16" t="s">
        <v>26</v>
      </c>
      <c r="I28" s="17" t="s">
        <v>11</v>
      </c>
      <c r="J28" s="18">
        <f t="shared" si="1"/>
        <v>0.05</v>
      </c>
      <c r="K28" s="15"/>
      <c r="L28" s="47"/>
      <c r="M28" s="19"/>
      <c r="N28" s="4"/>
      <c r="R28" s="5" t="str">
        <f t="shared" si="2"/>
        <v>kg</v>
      </c>
      <c r="S28" s="5">
        <f t="shared" si="0"/>
        <v>0.05</v>
      </c>
      <c r="X28" s="15"/>
      <c r="Y28" s="15"/>
    </row>
    <row r="29" spans="1:25" ht="19.5" customHeight="1" x14ac:dyDescent="0.25">
      <c r="A29" s="19"/>
      <c r="B29" s="12" t="s">
        <v>14</v>
      </c>
      <c r="C29" s="22"/>
      <c r="D29" s="13"/>
      <c r="E29" s="19"/>
      <c r="F29" s="14"/>
      <c r="G29" s="15"/>
      <c r="H29" s="16"/>
      <c r="I29" s="17"/>
      <c r="J29" s="18" t="str">
        <f t="shared" si="1"/>
        <v/>
      </c>
      <c r="K29" s="15"/>
      <c r="L29" s="47"/>
      <c r="M29" s="19"/>
      <c r="N29" s="4"/>
      <c r="R29" s="5" t="str">
        <f t="shared" si="2"/>
        <v/>
      </c>
      <c r="S29" s="5">
        <f t="shared" si="0"/>
        <v>0</v>
      </c>
      <c r="X29" s="15"/>
      <c r="Y29" s="15"/>
    </row>
    <row r="30" spans="1:25" ht="19.5" customHeight="1" x14ac:dyDescent="0.25">
      <c r="A30" s="19"/>
      <c r="B30" s="20" t="s">
        <v>14</v>
      </c>
      <c r="C30" s="22"/>
      <c r="D30" s="13"/>
      <c r="E30" s="19"/>
      <c r="F30" s="14"/>
      <c r="G30" s="15"/>
      <c r="H30" s="16"/>
      <c r="I30" s="17"/>
      <c r="J30" s="18" t="str">
        <f t="shared" si="1"/>
        <v/>
      </c>
      <c r="K30" s="15"/>
      <c r="L30" s="47"/>
      <c r="M30" s="19"/>
      <c r="N30" s="4"/>
      <c r="R30" s="5" t="str">
        <f t="shared" si="2"/>
        <v/>
      </c>
      <c r="S30" s="5">
        <f t="shared" si="0"/>
        <v>0</v>
      </c>
      <c r="X30" s="15"/>
      <c r="Y30" s="15"/>
    </row>
    <row r="31" spans="1:25" ht="19.5" customHeight="1" x14ac:dyDescent="0.25">
      <c r="A31" s="19"/>
      <c r="B31" s="20" t="s">
        <v>14</v>
      </c>
      <c r="C31" s="22"/>
      <c r="D31" s="13"/>
      <c r="E31" s="19"/>
      <c r="F31" s="14"/>
      <c r="G31" s="15"/>
      <c r="H31" s="16"/>
      <c r="I31" s="17"/>
      <c r="J31" s="18" t="str">
        <f t="shared" si="1"/>
        <v/>
      </c>
      <c r="K31" s="15"/>
      <c r="L31" s="47"/>
      <c r="M31" s="19"/>
      <c r="N31" s="4"/>
      <c r="R31" s="5" t="str">
        <f t="shared" si="2"/>
        <v/>
      </c>
      <c r="S31" s="5">
        <f t="shared" si="0"/>
        <v>0</v>
      </c>
      <c r="X31" s="15"/>
      <c r="Y31" s="15"/>
    </row>
    <row r="32" spans="1:25" ht="19.5" customHeight="1" x14ac:dyDescent="0.25">
      <c r="A32" s="19"/>
      <c r="B32" s="20" t="s">
        <v>14</v>
      </c>
      <c r="C32" s="22"/>
      <c r="D32" s="13" t="s">
        <v>14</v>
      </c>
      <c r="E32" s="19"/>
      <c r="F32" s="14"/>
      <c r="G32" s="15"/>
      <c r="H32" s="16" t="s">
        <v>14</v>
      </c>
      <c r="I32" s="17"/>
      <c r="J32" s="18" t="str">
        <f t="shared" si="1"/>
        <v/>
      </c>
      <c r="K32" s="15"/>
      <c r="L32" s="47"/>
      <c r="M32" s="19"/>
      <c r="N32" s="4"/>
      <c r="R32" s="5" t="str">
        <f t="shared" si="2"/>
        <v/>
      </c>
      <c r="S32" s="5" t="str">
        <f t="shared" si="0"/>
        <v/>
      </c>
      <c r="X32" s="15"/>
      <c r="Y32" s="15"/>
    </row>
    <row r="33" spans="1:25" ht="19.5" customHeight="1" x14ac:dyDescent="0.25">
      <c r="A33" s="19"/>
      <c r="B33" s="20"/>
      <c r="C33" s="22"/>
      <c r="D33" s="13"/>
      <c r="E33" s="19"/>
      <c r="F33" s="14"/>
      <c r="G33" s="15"/>
      <c r="H33" s="16"/>
      <c r="I33" s="17"/>
      <c r="J33" s="18" t="str">
        <f t="shared" si="1"/>
        <v/>
      </c>
      <c r="K33" s="15"/>
      <c r="L33" s="47"/>
      <c r="M33" s="19"/>
      <c r="N33" s="4"/>
      <c r="R33" s="5" t="str">
        <f t="shared" si="2"/>
        <v/>
      </c>
      <c r="S33" s="5">
        <f t="shared" si="0"/>
        <v>0</v>
      </c>
      <c r="X33" s="15"/>
      <c r="Y33" s="15"/>
    </row>
    <row r="34" spans="1:25" ht="19.5" customHeight="1" x14ac:dyDescent="0.25">
      <c r="A34" s="19"/>
      <c r="B34" s="20"/>
      <c r="C34" s="22"/>
      <c r="D34" s="13"/>
      <c r="E34" s="19"/>
      <c r="F34" s="14"/>
      <c r="G34" s="15"/>
      <c r="H34" s="16"/>
      <c r="I34" s="17"/>
      <c r="J34" s="18" t="str">
        <f t="shared" si="1"/>
        <v/>
      </c>
      <c r="K34" s="15"/>
      <c r="L34" s="47"/>
      <c r="M34" s="19"/>
      <c r="N34" s="4"/>
      <c r="R34" s="5" t="str">
        <f t="shared" si="2"/>
        <v/>
      </c>
      <c r="S34" s="5">
        <f t="shared" si="0"/>
        <v>0</v>
      </c>
      <c r="X34" s="15"/>
      <c r="Y34" s="15"/>
    </row>
    <row r="35" spans="1:25" ht="19.5" customHeight="1" x14ac:dyDescent="0.25">
      <c r="A35" s="19"/>
      <c r="B35" s="20"/>
      <c r="C35" s="22"/>
      <c r="D35" s="13"/>
      <c r="E35" s="19"/>
      <c r="F35" s="14"/>
      <c r="G35" s="15"/>
      <c r="H35" s="16"/>
      <c r="I35" s="17"/>
      <c r="J35" s="18" t="str">
        <f t="shared" si="1"/>
        <v/>
      </c>
      <c r="K35" s="15"/>
      <c r="L35" s="47"/>
      <c r="M35" s="19"/>
      <c r="N35" s="4"/>
      <c r="R35" s="5" t="str">
        <f t="shared" si="2"/>
        <v/>
      </c>
      <c r="S35" s="5">
        <f t="shared" si="0"/>
        <v>0</v>
      </c>
      <c r="X35" s="15"/>
      <c r="Y35" s="15"/>
    </row>
    <row r="36" spans="1:25" ht="19.5" customHeight="1" x14ac:dyDescent="0.25">
      <c r="A36" s="19"/>
      <c r="B36" s="20"/>
      <c r="C36" s="22"/>
      <c r="D36" s="13"/>
      <c r="E36" s="19"/>
      <c r="F36" s="14"/>
      <c r="G36" s="15"/>
      <c r="H36" s="16"/>
      <c r="I36" s="17"/>
      <c r="J36" s="18" t="str">
        <f t="shared" si="1"/>
        <v/>
      </c>
      <c r="K36" s="15"/>
      <c r="L36" s="47"/>
      <c r="M36" s="19"/>
      <c r="N36" s="4"/>
      <c r="R36" s="5" t="str">
        <f t="shared" si="2"/>
        <v/>
      </c>
      <c r="S36" s="5">
        <f t="shared" si="0"/>
        <v>0</v>
      </c>
      <c r="X36" s="15"/>
      <c r="Y36" s="15"/>
    </row>
    <row r="37" spans="1:25" ht="19.5" customHeight="1" x14ac:dyDescent="0.25">
      <c r="A37" s="19"/>
      <c r="B37" s="20"/>
      <c r="C37" s="22"/>
      <c r="D37" s="13"/>
      <c r="E37" s="19"/>
      <c r="F37" s="14"/>
      <c r="G37" s="15"/>
      <c r="H37" s="16"/>
      <c r="I37" s="17"/>
      <c r="J37" s="18" t="str">
        <f t="shared" si="1"/>
        <v/>
      </c>
      <c r="K37" s="15"/>
      <c r="L37" s="48"/>
      <c r="M37" s="19"/>
      <c r="N37" s="4"/>
      <c r="R37" s="5" t="str">
        <f t="shared" si="2"/>
        <v/>
      </c>
      <c r="S37" s="5">
        <f t="shared" si="0"/>
        <v>0</v>
      </c>
      <c r="X37" s="15"/>
      <c r="Y37" s="15"/>
    </row>
    <row r="38" spans="1:25" ht="3.75" customHeight="1" x14ac:dyDescent="0.25">
      <c r="A38" s="37"/>
      <c r="B38" s="37"/>
      <c r="C38" s="22"/>
      <c r="D38" s="38"/>
      <c r="E38" s="22"/>
      <c r="F38" s="21"/>
      <c r="G38" s="22"/>
      <c r="H38" s="22"/>
      <c r="I38" s="22"/>
      <c r="J38" s="22"/>
      <c r="K38" s="22"/>
      <c r="L38" s="19"/>
      <c r="M38" s="19"/>
      <c r="N38" s="4"/>
      <c r="Q38" s="5" t="str">
        <f t="shared" ref="Q38:Y38" si="3">IF(S38&lt;&gt;"","X","")</f>
        <v/>
      </c>
      <c r="R38" s="5" t="str">
        <f t="shared" si="3"/>
        <v/>
      </c>
      <c r="S38" s="5" t="str">
        <f t="shared" si="3"/>
        <v/>
      </c>
      <c r="T38" s="5" t="str">
        <f t="shared" si="3"/>
        <v/>
      </c>
      <c r="U38" s="5" t="str">
        <f t="shared" si="3"/>
        <v/>
      </c>
      <c r="V38" s="5" t="str">
        <f t="shared" si="3"/>
        <v/>
      </c>
      <c r="W38" s="5" t="str">
        <f t="shared" si="3"/>
        <v/>
      </c>
      <c r="X38" s="37" t="str">
        <f t="shared" si="3"/>
        <v/>
      </c>
      <c r="Y38" s="37" t="str">
        <f t="shared" si="3"/>
        <v/>
      </c>
    </row>
    <row r="39" spans="1:25" ht="3.75" customHeight="1" thickBot="1" x14ac:dyDescent="0.3">
      <c r="A39" s="5"/>
      <c r="B39" s="5"/>
      <c r="C39" s="22"/>
      <c r="D39" s="24"/>
      <c r="E39" s="5"/>
      <c r="F39" s="4"/>
      <c r="G39" s="5"/>
      <c r="H39" s="23"/>
      <c r="I39" s="24"/>
      <c r="J39" s="25"/>
      <c r="K39" s="5"/>
      <c r="L39" s="6"/>
      <c r="M39" s="6"/>
      <c r="N39" s="4"/>
      <c r="X39" s="5"/>
      <c r="Y39" s="5"/>
    </row>
    <row r="40" spans="1:25" ht="21" customHeight="1" thickBot="1" x14ac:dyDescent="0.3">
      <c r="A40" s="39"/>
      <c r="B40" s="39"/>
      <c r="C40" s="22"/>
      <c r="D40" s="40">
        <f>S40</f>
        <v>1.8975000000000002</v>
      </c>
      <c r="E40" s="5"/>
      <c r="F40" s="4"/>
      <c r="G40" s="5"/>
      <c r="H40" s="26">
        <f ca="1">NOW()</f>
        <v>42687.809986689812</v>
      </c>
      <c r="I40" s="27"/>
      <c r="J40" s="28">
        <f>IF($I$5&lt;&gt;"",$I$5*I3,I3*D40)</f>
        <v>1.8975000000000002</v>
      </c>
      <c r="K40" s="5"/>
      <c r="L40" s="6"/>
      <c r="M40" s="6"/>
      <c r="N40" s="4"/>
      <c r="R40" s="5">
        <f>COUNTIF(R14:R37,"=St.")</f>
        <v>0</v>
      </c>
      <c r="S40" s="5">
        <f>SUM(S13:S39)</f>
        <v>1.8975000000000002</v>
      </c>
      <c r="X40" s="5"/>
      <c r="Y40" s="5"/>
    </row>
    <row r="41" spans="1:25" ht="4.5" hidden="1" customHeight="1" x14ac:dyDescent="0.25">
      <c r="A41" s="39"/>
      <c r="B41" s="39"/>
      <c r="C41" s="22"/>
      <c r="D41" s="30"/>
      <c r="E41" s="6"/>
      <c r="F41" s="8"/>
      <c r="G41" s="5"/>
      <c r="H41" s="29"/>
      <c r="I41" s="30"/>
      <c r="J41" s="31">
        <f>IF($I$5&lt;&gt;"",I3*$I$5/$D$40,I3)</f>
        <v>1</v>
      </c>
      <c r="K41" s="5"/>
      <c r="L41" s="6"/>
      <c r="M41" s="6"/>
      <c r="N41" s="4"/>
      <c r="X41" s="5"/>
      <c r="Y41" s="5"/>
    </row>
    <row r="42" spans="1:25" ht="4.5" customHeight="1" x14ac:dyDescent="0.25">
      <c r="A42" s="39"/>
      <c r="B42" s="39"/>
      <c r="C42" s="22"/>
      <c r="D42" s="30"/>
      <c r="E42" s="6"/>
      <c r="F42" s="8"/>
      <c r="G42" s="5"/>
      <c r="H42" s="32"/>
      <c r="I42" s="30"/>
      <c r="J42" s="33"/>
      <c r="K42" s="5"/>
      <c r="L42" s="6"/>
      <c r="M42" s="6"/>
      <c r="N42" s="4"/>
      <c r="X42" s="5"/>
      <c r="Y42" s="5"/>
    </row>
    <row r="43" spans="1:25" ht="4.5" customHeight="1" x14ac:dyDescent="0.25">
      <c r="A43" s="6"/>
      <c r="B43" s="6"/>
      <c r="C43" s="22"/>
      <c r="D43" s="5"/>
      <c r="E43" s="6"/>
      <c r="F43" s="8"/>
      <c r="G43" s="4"/>
      <c r="H43" s="4"/>
      <c r="I43" s="4"/>
      <c r="J43" s="4"/>
      <c r="K43" s="4"/>
      <c r="L43" s="4"/>
      <c r="M43" s="4"/>
      <c r="N43" s="4"/>
      <c r="X43" s="5"/>
      <c r="Y43" s="5"/>
    </row>
    <row r="44" spans="1:25" ht="15.75" x14ac:dyDescent="0.25">
      <c r="A44" s="34"/>
      <c r="B44" s="34"/>
      <c r="C44" s="22"/>
      <c r="D44" s="35"/>
      <c r="E44" s="34"/>
      <c r="F44" s="34"/>
      <c r="G44" s="34"/>
      <c r="H44" s="34"/>
      <c r="I44" s="35"/>
      <c r="J44" s="5"/>
      <c r="K44" s="34"/>
      <c r="L44" s="34"/>
      <c r="M44" s="34"/>
      <c r="N44" s="5"/>
    </row>
    <row r="45" spans="1:25" ht="22.5" customHeight="1" x14ac:dyDescent="0.25">
      <c r="A45" s="5"/>
      <c r="B45" s="36" t="s">
        <v>5</v>
      </c>
      <c r="C45" s="5"/>
      <c r="D45" s="5"/>
      <c r="E45" s="5"/>
      <c r="F45" s="5"/>
      <c r="G45" s="5"/>
      <c r="H45" s="5"/>
      <c r="I45" s="5"/>
      <c r="J45" s="5"/>
      <c r="K45" s="5"/>
      <c r="L45" s="5"/>
      <c r="M45" s="5"/>
      <c r="N45" s="5"/>
    </row>
    <row r="46" spans="1:25" ht="6" customHeight="1" x14ac:dyDescent="0.25">
      <c r="A46" s="5"/>
      <c r="B46" s="5"/>
      <c r="C46" s="5"/>
      <c r="D46" s="5"/>
      <c r="E46" s="5"/>
      <c r="F46" s="5"/>
      <c r="G46" s="5"/>
      <c r="H46" s="5"/>
      <c r="I46" s="5"/>
      <c r="J46" s="5"/>
      <c r="K46" s="5"/>
      <c r="L46" s="5"/>
      <c r="M46" s="5"/>
      <c r="N46" s="5"/>
    </row>
    <row r="47" spans="1:25" ht="161.25" customHeight="1" x14ac:dyDescent="0.25">
      <c r="A47" s="5"/>
      <c r="B47" s="49" t="s">
        <v>6</v>
      </c>
      <c r="C47" s="50"/>
      <c r="D47" s="50"/>
      <c r="E47" s="50"/>
      <c r="F47" s="50"/>
      <c r="G47" s="50"/>
      <c r="H47" s="50"/>
      <c r="I47" s="50"/>
      <c r="J47" s="50"/>
      <c r="K47" s="50"/>
      <c r="L47" s="50"/>
      <c r="M47" s="51"/>
      <c r="N47" s="5"/>
    </row>
    <row r="48" spans="1:25" x14ac:dyDescent="0.25">
      <c r="A48" s="5"/>
      <c r="B48" s="5"/>
      <c r="C48" s="22"/>
      <c r="D48" s="5"/>
      <c r="E48" s="5"/>
      <c r="F48" s="5"/>
      <c r="G48" s="5"/>
      <c r="H48" s="5"/>
      <c r="I48" s="5"/>
      <c r="J48" s="5"/>
      <c r="K48" s="5"/>
      <c r="L48" s="5"/>
      <c r="M48" s="5"/>
      <c r="N48" s="5"/>
    </row>
    <row r="49" spans="1:14" ht="18.75" x14ac:dyDescent="0.3">
      <c r="A49" s="5"/>
      <c r="B49" s="52"/>
      <c r="C49" s="52"/>
      <c r="D49" s="52"/>
      <c r="E49" s="52"/>
      <c r="F49" s="52"/>
      <c r="G49" s="52"/>
      <c r="H49" s="52"/>
      <c r="I49" s="52"/>
      <c r="J49" s="52"/>
      <c r="K49" s="52"/>
      <c r="L49" s="52"/>
      <c r="M49" s="52"/>
      <c r="N49" s="5"/>
    </row>
    <row r="50" spans="1:14" x14ac:dyDescent="0.25">
      <c r="A50" s="5"/>
      <c r="B50" s="5"/>
      <c r="C50" s="22"/>
      <c r="D50" s="5"/>
      <c r="E50" s="5"/>
      <c r="F50" s="5"/>
      <c r="G50" s="5"/>
      <c r="H50" s="5"/>
      <c r="I50" s="5"/>
      <c r="J50" s="5"/>
      <c r="K50" s="5"/>
      <c r="L50" s="5"/>
      <c r="M50" s="5"/>
      <c r="N50" s="5"/>
    </row>
  </sheetData>
  <sheetProtection algorithmName="SHA-512" hashValue="vkEAQSUxIkhKDXLK1mnOr4FRlbZjNDX8f0p9PKQhlhtDraDzKTB+4K1yd21ccSoAKGDjssJWPRx/i+PkQhsJmA==" saltValue="YhHoXaYB2ks1r5W+I2BAvQ==" spinCount="100000" sheet="1" objects="1" scenarios="1"/>
  <mergeCells count="11">
    <mergeCell ref="L14:L37"/>
    <mergeCell ref="B47:M47"/>
    <mergeCell ref="B49:M49"/>
    <mergeCell ref="B3:H5"/>
    <mergeCell ref="I3:K3"/>
    <mergeCell ref="I5:K5"/>
    <mergeCell ref="H9:H11"/>
    <mergeCell ref="J9:L9"/>
    <mergeCell ref="B11:B12"/>
    <mergeCell ref="D11:D12"/>
    <mergeCell ref="J11:L11"/>
  </mergeCells>
  <conditionalFormatting sqref="J14:J37">
    <cfRule type="expression" dxfId="10" priority="10" stopIfTrue="1">
      <formula>OR($B14="u",$B14="o2")</formula>
    </cfRule>
    <cfRule type="expression" dxfId="9" priority="11" stopIfTrue="1">
      <formula>$B14="u2"</formula>
    </cfRule>
  </conditionalFormatting>
  <conditionalFormatting sqref="H14:H37">
    <cfRule type="expression" dxfId="8" priority="5">
      <formula>EM="X"</formula>
    </cfRule>
    <cfRule type="expression" dxfId="7" priority="6">
      <formula>AND(EM="X",$B14="u2")</formula>
    </cfRule>
    <cfRule type="expression" dxfId="6" priority="7">
      <formula>AND(EM&lt;&gt;"X",$B14="u2")</formula>
    </cfRule>
    <cfRule type="expression" dxfId="5" priority="8">
      <formula>AND(EM="X",OR($B14="u",$B14="o2"))</formula>
    </cfRule>
    <cfRule type="expression" dxfId="4" priority="9">
      <formula>AND(EM&lt;&gt;"X",OR($B14="u",$B14="o2"))</formula>
    </cfRule>
  </conditionalFormatting>
  <conditionalFormatting sqref="D14:D37 B24:B37 I14:I37">
    <cfRule type="expression" dxfId="3" priority="4">
      <formula>EM="X"</formula>
    </cfRule>
  </conditionalFormatting>
  <conditionalFormatting sqref="L14:L37">
    <cfRule type="expression" dxfId="2" priority="3">
      <formula>EM="X"</formula>
    </cfRule>
  </conditionalFormatting>
  <conditionalFormatting sqref="J11:L11 J9:L9">
    <cfRule type="expression" dxfId="1" priority="2">
      <formula>EM="X"</formula>
    </cfRule>
  </conditionalFormatting>
  <conditionalFormatting sqref="B14:B23">
    <cfRule type="expression" dxfId="0" priority="1">
      <formula>EM="X"</formula>
    </cfRule>
  </conditionalFormatting>
  <dataValidations count="3">
    <dataValidation type="list" allowBlank="1" showInputMessage="1" showErrorMessage="1" errorTitle="Falsche Eingabe" error="Diese Zelle ist entweder leer oder enthält ein X." promptTitle="Falsche Eingabe" sqref="B6">
      <formula1>$S$5:$S$6</formula1>
    </dataValidation>
    <dataValidation type="list" allowBlank="1" showErrorMessage="1" sqref="I14:I37">
      <formula1>"kg,ltr,St."</formula1>
    </dataValidation>
    <dataValidation type="list" allowBlank="1" showInputMessage="1" showErrorMessage="1" sqref="B14:B37">
      <formula1>"o,u,o2,u2"</formula1>
    </dataValidation>
  </dataValidations>
  <pageMargins left="0.19" right="0.11" top="0.17" bottom="0.11" header="0.28000000000000003" footer="0.1"/>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Rezeptur</vt:lpstr>
      <vt:lpstr>EM</vt:lpstr>
      <vt:lpstr>Rezeptur!Print_Area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Rezeptur-Vorlage</dc:title>
  <dc:creator>Messemer</dc:creator>
  <cp:lastModifiedBy>Messemer</cp:lastModifiedBy>
  <cp:lastPrinted>2016-05-30T21:31:48Z</cp:lastPrinted>
  <dcterms:created xsi:type="dcterms:W3CDTF">2016-05-29T23:20:14Z</dcterms:created>
  <dcterms:modified xsi:type="dcterms:W3CDTF">2016-11-13T18:26:26Z</dcterms:modified>
</cp:coreProperties>
</file>