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53222"/>
  <mc:AlternateContent xmlns:mc="http://schemas.openxmlformats.org/markup-compatibility/2006">
    <mc:Choice Requires="x15">
      <x15ac:absPath xmlns:x15ac="http://schemas.microsoft.com/office/spreadsheetml/2010/11/ac" url="C:\Users\Messemer\Documents\aktuelle Projekte\brotkruemel_de\Rezepturen für Website\aus Videos\Dinkel-Roggen-Malzbrot\"/>
    </mc:Choice>
  </mc:AlternateContent>
  <bookViews>
    <workbookView xWindow="12960" yWindow="0" windowWidth="17985" windowHeight="11685"/>
  </bookViews>
  <sheets>
    <sheet name="Rezeptur" sheetId="1" r:id="rId1"/>
  </sheets>
  <definedNames>
    <definedName name="_xlnm.Print_Area" localSheetId="0">Rezeptur!$G$8:$M$42</definedName>
    <definedName name="EM">Rezeptur!$B$6</definedName>
    <definedName name="Print_Area" localSheetId="0">Rezeptur!$G$8:$M$42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1" i="1" l="1"/>
  <c r="H40" i="1"/>
  <c r="Y38" i="1"/>
  <c r="X38" i="1"/>
  <c r="W38" i="1"/>
  <c r="U38" i="1" s="1"/>
  <c r="S38" i="1" s="1"/>
  <c r="Q38" i="1" s="1"/>
  <c r="V38" i="1"/>
  <c r="T38" i="1" s="1"/>
  <c r="R38" i="1" s="1"/>
  <c r="S37" i="1"/>
  <c r="R37" i="1"/>
  <c r="S36" i="1"/>
  <c r="R36" i="1"/>
  <c r="S35" i="1"/>
  <c r="R35" i="1"/>
  <c r="S34" i="1"/>
  <c r="R34" i="1"/>
  <c r="S33" i="1"/>
  <c r="R33" i="1"/>
  <c r="S32" i="1"/>
  <c r="R32" i="1"/>
  <c r="S31" i="1"/>
  <c r="R31" i="1"/>
  <c r="S30" i="1"/>
  <c r="R30" i="1"/>
  <c r="S29" i="1"/>
  <c r="R29" i="1"/>
  <c r="S28" i="1"/>
  <c r="R28" i="1"/>
  <c r="S27" i="1"/>
  <c r="R27" i="1"/>
  <c r="S26" i="1"/>
  <c r="R26" i="1"/>
  <c r="S25" i="1"/>
  <c r="R25" i="1"/>
  <c r="S24" i="1"/>
  <c r="R24" i="1"/>
  <c r="S23" i="1"/>
  <c r="R23" i="1"/>
  <c r="S22" i="1"/>
  <c r="R22" i="1"/>
  <c r="S21" i="1"/>
  <c r="R21" i="1"/>
  <c r="S20" i="1"/>
  <c r="R20" i="1"/>
  <c r="S19" i="1"/>
  <c r="R19" i="1"/>
  <c r="S18" i="1"/>
  <c r="R18" i="1"/>
  <c r="S17" i="1"/>
  <c r="R17" i="1"/>
  <c r="S16" i="1"/>
  <c r="R16" i="1"/>
  <c r="S15" i="1"/>
  <c r="R15" i="1"/>
  <c r="S14" i="1"/>
  <c r="R14" i="1"/>
  <c r="R40" i="1" l="1"/>
  <c r="J14" i="1" s="1"/>
  <c r="S40" i="1"/>
  <c r="D40" i="1" s="1"/>
  <c r="J40" i="1" s="1"/>
  <c r="J37" i="1" l="1"/>
  <c r="J29" i="1"/>
  <c r="J28" i="1"/>
  <c r="J31" i="1"/>
  <c r="J24" i="1"/>
  <c r="J36" i="1"/>
  <c r="J21" i="1"/>
  <c r="J19" i="1"/>
  <c r="J22" i="1"/>
  <c r="J30" i="1"/>
  <c r="J17" i="1"/>
  <c r="J27" i="1"/>
  <c r="J18" i="1"/>
  <c r="J25" i="1"/>
  <c r="J35" i="1"/>
  <c r="J26" i="1"/>
  <c r="J16" i="1"/>
  <c r="J32" i="1"/>
  <c r="J33" i="1"/>
  <c r="J15" i="1"/>
  <c r="J34" i="1"/>
  <c r="J20" i="1"/>
  <c r="J23" i="1"/>
</calcChain>
</file>

<file path=xl/sharedStrings.xml><?xml version="1.0" encoding="utf-8"?>
<sst xmlns="http://schemas.openxmlformats.org/spreadsheetml/2006/main" count="53" uniqueCount="30">
  <si>
    <t xml:space="preserve"> </t>
  </si>
  <si>
    <t>Eingabemodus (X im Feld eintragen, vor dem Ausdruck rausnehmen)</t>
  </si>
  <si>
    <t>X</t>
  </si>
  <si>
    <t>Vorprodukt-
Steuerung</t>
  </si>
  <si>
    <t>Menge</t>
  </si>
  <si>
    <r>
      <t xml:space="preserve">Funktionsweise der Tabelle </t>
    </r>
    <r>
      <rPr>
        <sz val="11"/>
        <color rgb="FF993300"/>
        <rFont val="Lato"/>
        <family val="2"/>
      </rPr>
      <t>(bitte zumindest 1x lesen)</t>
    </r>
  </si>
  <si>
    <t xml:space="preserve">Die Tabelle dient dazu Rezepturen bequem und auf benötigte Mengen umrechnen zu können.
Um zu sehen welche Felder ausgefüllt werden, schreiben Sie in die Zelle B6 (Eingabemodus) ein "x". Sodann werden alle Eingabefelder gelb markiert. Vor dem Ausdruck nimmt man das "X" wieder raus, so dass der Ausdruck einen komplett weißen Hintergrund hat.
- In Spalte D werden die Mengen der einzelnen Rostoffe eingetragen
- Spalte H enthält die Bezeichnungen der einzelnen Rohstoffe
- In Spalte I können Sie eine Einheit auswählen. Bedenken Sie, dass Sie Rezepturen, in denen auch die Einheit "Stück" vorkommt, nicht auf ein bestimmtes Gewicht gerechnet werden können.
- Spalte B bietet die Möglichkeit die Zutaten zu verschachteln. Der Buchstabe "o" steht für einen Oberbegriff (z.B. Sauerteig), "u" für die Unterzutat erster Ebene (z.B. Roggenmehl, Wasser, Anstellgut). Wollen Sie noch weiter verschachteln, verwenden Sie "o2" und "u2".
- Im großen Feld können Sie die Informationen zur Herstellungsweise hinterlegen. Zeilenumbrüche machen Sie dort mit "Alt" + "Return".
</t>
  </si>
  <si>
    <t>Multiplikator (wie oft soll die Rezeptur hergestellt werden)
z.B. "2,0  x" Grundrezeptur oder "4,0 x" Brote á 570 g</t>
  </si>
  <si>
    <t>Multiplikationsbasis (soll die Grundrezeptur oder eine bestimmte Rezepturmenge (z.B. 570g) zum Berechnen genutzt werden)</t>
  </si>
  <si>
    <t>Sauerteig TA180</t>
  </si>
  <si>
    <t>Roggenmehl Type 1150</t>
  </si>
  <si>
    <t>Wasser</t>
  </si>
  <si>
    <t>Brühstück Dinkelflocken</t>
  </si>
  <si>
    <t>Dinkelflocken</t>
  </si>
  <si>
    <t>Salz</t>
  </si>
  <si>
    <t>Dinkelmehl Type 1050</t>
  </si>
  <si>
    <t>Malzextraktmehl</t>
  </si>
  <si>
    <t>Zuckerrübensirup</t>
  </si>
  <si>
    <t>Pflanzenöl</t>
  </si>
  <si>
    <t>Wasser ca.</t>
  </si>
  <si>
    <t>o</t>
  </si>
  <si>
    <t>u</t>
  </si>
  <si>
    <t>kg</t>
  </si>
  <si>
    <t>Dinkel-Roggen-Malzbrot</t>
  </si>
  <si>
    <t>Grundrezeptur ergibt 3 Brote á ca. 650g</t>
  </si>
  <si>
    <r>
      <rPr>
        <b/>
        <sz val="12"/>
        <color theme="1"/>
        <rFont val="Lato"/>
        <family val="2"/>
      </rPr>
      <t>Sauerteig:</t>
    </r>
    <r>
      <rPr>
        <sz val="12"/>
        <color theme="1"/>
        <rFont val="Lato"/>
        <family val="2"/>
      </rPr>
      <t xml:space="preserve"> Reifezeit ca. 16 - 24 Stunden bei 26°C oder 33°C fallend auf ca. 23°C
</t>
    </r>
    <r>
      <rPr>
        <b/>
        <sz val="12"/>
        <color theme="1"/>
        <rFont val="Lato"/>
        <family val="2"/>
      </rPr>
      <t xml:space="preserve">Brühstück: </t>
    </r>
    <r>
      <rPr>
        <sz val="12"/>
        <color theme="1"/>
        <rFont val="Lato"/>
        <family val="2"/>
      </rPr>
      <t xml:space="preserve">Dinkelflocken mit heißem Wasser überbrühen, min 4 Stunden quellen lassen (oder über Nacht im Kühlschrank)
</t>
    </r>
    <r>
      <rPr>
        <b/>
        <sz val="12"/>
        <color theme="1"/>
        <rFont val="Lato"/>
        <family val="2"/>
      </rPr>
      <t xml:space="preserve">Teigherstellung: </t>
    </r>
    <r>
      <rPr>
        <sz val="12"/>
        <color theme="1"/>
        <rFont val="Lato"/>
        <family val="2"/>
      </rPr>
      <t xml:space="preserve">Alle Zutaten miteinander verkneten.
Knetzeit: ca.8 Minuten.
</t>
    </r>
    <r>
      <rPr>
        <b/>
        <sz val="12"/>
        <color theme="1"/>
        <rFont val="Lato"/>
        <family val="2"/>
      </rPr>
      <t>Teigtemperatur:</t>
    </r>
    <r>
      <rPr>
        <sz val="12"/>
        <color theme="1"/>
        <rFont val="Lato"/>
        <family val="2"/>
      </rPr>
      <t xml:space="preserve">  24 bis max. 26°C  wären optimal
Teigruhe: ca. 30 Min. - nach 15 Min. 1x aufzeihen/falten.
Aufarbeitung: Teig auf eine bemehlte Unterlage geben, teilen, leicht mit Mehl bestäuben und rundwirken. In den Teigschluss etwas Roggenmehl einarbeiten. Teig mit dem Teigschluß nach unten in ein gut bemehltes Gärkörbchen legen, der Schluß ist im Ofen oben und reißt rustikal auf. 
Teig abdecken damit er nicht austrocknet. 
</t>
    </r>
    <r>
      <rPr>
        <b/>
        <sz val="12"/>
        <color theme="1"/>
        <rFont val="Lato"/>
        <family val="2"/>
      </rPr>
      <t xml:space="preserve">Stückgare: </t>
    </r>
    <r>
      <rPr>
        <sz val="12"/>
        <color theme="1"/>
        <rFont val="Lato"/>
        <family val="2"/>
      </rPr>
      <t xml:space="preserve">ca. 50-60 Min. - bei optimalerweise 30°C - bis zur knapp vollen Gare.
Der Teig sollte gutsichtbar aufgefangen sein, sich etwa verdoppelt haben, bevor er im vorgeheizten Ofen gebacken wird.  
</t>
    </r>
    <r>
      <rPr>
        <b/>
        <sz val="12"/>
        <color theme="1"/>
        <rFont val="Lato"/>
        <family val="2"/>
      </rPr>
      <t>Backen:</t>
    </r>
    <r>
      <rPr>
        <sz val="12"/>
        <color theme="1"/>
        <rFont val="Lato"/>
        <family val="2"/>
      </rPr>
      <t xml:space="preserve"> Backofen mit Backblech oder Backstein vorheizen auf 240-250°C. Brote auf heißes Backblech/Backstein legen mit Schwaden anbacken (3-4x kräftig Wasser in den Ofen/Ofenwände sprühen). Brot ca. 15 Min. bei 240-250°C anbacken, fallend auf 190-200°C ausbacken, 
Backzeit gesamt: ca. 50 - 60 Minuten, die Kruste sollte sehr kräftig sein.</t>
    </r>
  </si>
  <si>
    <t>Hefe</t>
  </si>
  <si>
    <t>Wasser kochend</t>
  </si>
  <si>
    <t>Universalback oder Dinkelkraft</t>
  </si>
  <si>
    <t>FS-Fasern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</si>
</sst>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quot; x&quot;"/>
    <numFmt numFmtId="165" formatCode="0.000&quot; kg&quot;"/>
    <numFmt numFmtId="166" formatCode="0.000"/>
    <numFmt numFmtId="167" formatCode="0.000&quot; kg &quot;"/>
    <numFmt numFmtId="168" formatCode="d/m/yyyy\ \ \ h:mm;@"/>
    <numFmt numFmtId="169" formatCode="0.0000"/>
  </numFmts>
  <fonts count="24" x14ac:knownFonts="1">
    <font>
      <sz val="11"/>
      <color theme="1"/>
      <name val="Calibri"/>
      <family val="2"/>
      <scheme val="minor"/>
    </font>
    <font>
      <sz val="11"/>
      <color theme="1"/>
      <name val="Lato"/>
      <family val="2"/>
    </font>
    <font>
      <sz val="26"/>
      <color rgb="FF993300"/>
      <name val="Lato"/>
      <family val="2"/>
    </font>
    <font>
      <b/>
      <sz val="18"/>
      <name val="Lato"/>
      <family val="2"/>
    </font>
    <font>
      <sz val="10"/>
      <color rgb="FF993300"/>
      <name val="Lato"/>
      <family val="2"/>
    </font>
    <font>
      <sz val="14"/>
      <name val="Lato"/>
      <family val="2"/>
    </font>
    <font>
      <b/>
      <sz val="16"/>
      <name val="Lato"/>
      <family val="2"/>
    </font>
    <font>
      <sz val="10"/>
      <name val="Lato"/>
      <family val="2"/>
    </font>
    <font>
      <b/>
      <sz val="18"/>
      <color rgb="FF993300"/>
      <name val="Lato"/>
      <family val="2"/>
    </font>
    <font>
      <sz val="11"/>
      <name val="Lato"/>
      <family val="2"/>
    </font>
    <font>
      <b/>
      <sz val="18"/>
      <color theme="1"/>
      <name val="Lato"/>
      <family val="2"/>
    </font>
    <font>
      <b/>
      <sz val="22"/>
      <color theme="5" tint="-0.499984740745262"/>
      <name val="Lato"/>
      <family val="2"/>
    </font>
    <font>
      <sz val="9"/>
      <color theme="1"/>
      <name val="Lato"/>
      <family val="2"/>
    </font>
    <font>
      <sz val="12"/>
      <color theme="1"/>
      <name val="Lato"/>
      <family val="2"/>
    </font>
    <font>
      <b/>
      <sz val="14"/>
      <name val="Lato"/>
      <family val="2"/>
    </font>
    <font>
      <b/>
      <sz val="10"/>
      <color indexed="42"/>
      <name val="Lato"/>
      <family val="2"/>
    </font>
    <font>
      <b/>
      <sz val="11"/>
      <name val="Lato"/>
      <family val="2"/>
    </font>
    <font>
      <b/>
      <sz val="10"/>
      <name val="Lato"/>
      <family val="2"/>
    </font>
    <font>
      <sz val="11"/>
      <color rgb="FF993300"/>
      <name val="Lato"/>
      <family val="2"/>
    </font>
    <font>
      <b/>
      <sz val="12"/>
      <name val="Lato"/>
      <family val="2"/>
    </font>
    <font>
      <sz val="16"/>
      <color rgb="FF993300"/>
      <name val="Lato"/>
      <family val="2"/>
    </font>
    <font>
      <u/>
      <sz val="11"/>
      <color theme="10"/>
      <name val="Calibri"/>
      <family val="2"/>
      <scheme val="minor"/>
    </font>
    <font>
      <u/>
      <sz val="14"/>
      <color rgb="FF993300"/>
      <name val="Calibri"/>
      <family val="2"/>
      <scheme val="minor"/>
    </font>
    <font>
      <b/>
      <sz val="12"/>
      <color theme="1"/>
      <name val="Lato"/>
      <family val="2"/>
    </font>
  </fonts>
  <fills count="7">
    <fill>
      <patternFill patternType="none"/>
    </fill>
    <fill>
      <patternFill patternType="gray125"/>
    </fill>
    <fill>
      <patternFill patternType="solid">
        <fgColor indexed="47"/>
        <bgColor indexed="64"/>
      </patternFill>
    </fill>
    <fill>
      <patternFill patternType="solid">
        <fgColor theme="7" tint="0.79998168889431442"/>
        <bgColor indexed="64"/>
      </patternFill>
    </fill>
    <fill>
      <patternFill patternType="solid">
        <fgColor theme="5" tint="-0.499984740745262"/>
        <bgColor indexed="64"/>
      </patternFill>
    </fill>
    <fill>
      <patternFill patternType="solid">
        <fgColor theme="0"/>
        <bgColor indexed="64"/>
      </patternFill>
    </fill>
    <fill>
      <patternFill patternType="solid">
        <fgColor indexed="9"/>
        <bgColor indexed="64"/>
      </patternFill>
    </fill>
  </fills>
  <borders count="22">
    <border>
      <left/>
      <right/>
      <top/>
      <bottom/>
      <diagonal/>
    </border>
    <border>
      <left style="medium">
        <color theme="5" tint="-0.499984740745262"/>
      </left>
      <right/>
      <top style="medium">
        <color theme="5" tint="-0.499984740745262"/>
      </top>
      <bottom style="medium">
        <color theme="5" tint="-0.499984740745262"/>
      </bottom>
      <diagonal/>
    </border>
    <border>
      <left/>
      <right/>
      <top style="medium">
        <color theme="5" tint="-0.499984740745262"/>
      </top>
      <bottom style="medium">
        <color theme="5" tint="-0.499984740745262"/>
      </bottom>
      <diagonal/>
    </border>
    <border>
      <left/>
      <right style="medium">
        <color theme="5" tint="-0.499984740745262"/>
      </right>
      <top style="medium">
        <color theme="5" tint="-0.499984740745262"/>
      </top>
      <bottom style="medium">
        <color theme="5" tint="-0.499984740745262"/>
      </bottom>
      <diagonal/>
    </border>
    <border>
      <left style="medium">
        <color theme="5" tint="-0.499984740745262"/>
      </left>
      <right style="medium">
        <color theme="5" tint="-0.499984740745262"/>
      </right>
      <top style="medium">
        <color theme="5" tint="-0.499984740745262"/>
      </top>
      <bottom style="medium">
        <color theme="5" tint="-0.499984740745262"/>
      </bottom>
      <diagonal/>
    </border>
    <border>
      <left style="double">
        <color theme="5" tint="-0.499984740745262"/>
      </left>
      <right/>
      <top style="double">
        <color theme="5" tint="-0.499984740745262"/>
      </top>
      <bottom style="double">
        <color theme="5" tint="-0.499984740745262"/>
      </bottom>
      <diagonal/>
    </border>
    <border>
      <left/>
      <right/>
      <top style="double">
        <color theme="5" tint="-0.499984740745262"/>
      </top>
      <bottom style="double">
        <color theme="5" tint="-0.499984740745262"/>
      </bottom>
      <diagonal/>
    </border>
    <border>
      <left/>
      <right style="double">
        <color theme="5" tint="-0.499984740745262"/>
      </right>
      <top style="double">
        <color theme="5" tint="-0.499984740745262"/>
      </top>
      <bottom style="double">
        <color theme="5" tint="-0.499984740745262"/>
      </bottom>
      <diagonal/>
    </border>
    <border>
      <left style="thin">
        <color theme="5" tint="-0.499984740745262"/>
      </left>
      <right/>
      <top style="thin">
        <color theme="5" tint="-0.499984740745262"/>
      </top>
      <bottom style="thin">
        <color theme="5" tint="-0.499984740745262"/>
      </bottom>
      <diagonal/>
    </border>
    <border>
      <left/>
      <right/>
      <top style="thin">
        <color theme="5" tint="-0.499984740745262"/>
      </top>
      <bottom style="thin">
        <color theme="5" tint="-0.499984740745262"/>
      </bottom>
      <diagonal/>
    </border>
    <border>
      <left/>
      <right style="thin">
        <color theme="5" tint="-0.499984740745262"/>
      </right>
      <top style="thin">
        <color theme="5" tint="-0.499984740745262"/>
      </top>
      <bottom style="thin">
        <color theme="5" tint="-0.499984740745262"/>
      </bottom>
      <diagonal/>
    </border>
    <border>
      <left/>
      <right/>
      <top/>
      <bottom style="thin">
        <color indexed="8"/>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theme="5" tint="-0.499984740745262"/>
      </left>
      <right style="thin">
        <color theme="5" tint="-0.499984740745262"/>
      </right>
      <top style="thin">
        <color theme="5" tint="-0.499984740745262"/>
      </top>
      <bottom style="thin">
        <color theme="5" tint="-0.499984740745262"/>
      </bottom>
      <diagonal/>
    </border>
    <border>
      <left/>
      <right style="thin">
        <color indexed="8"/>
      </right>
      <top style="thin">
        <color indexed="8"/>
      </top>
      <bottom style="thin">
        <color indexed="8"/>
      </bottom>
      <diagonal/>
    </border>
    <border>
      <left style="thin">
        <color theme="5" tint="-0.499984740745262"/>
      </left>
      <right style="thin">
        <color theme="5" tint="-0.499984740745262"/>
      </right>
      <top style="thin">
        <color theme="5" tint="-0.499984740745262"/>
      </top>
      <bottom/>
      <diagonal/>
    </border>
    <border>
      <left style="thin">
        <color theme="5" tint="-0.499984740745262"/>
      </left>
      <right style="thin">
        <color theme="5" tint="-0.499984740745262"/>
      </right>
      <top/>
      <bottom/>
      <diagonal/>
    </border>
    <border>
      <left style="thin">
        <color theme="5" tint="-0.499984740745262"/>
      </left>
      <right style="thin">
        <color theme="5" tint="-0.499984740745262"/>
      </right>
      <top/>
      <bottom style="thin">
        <color theme="5" tint="-0.499984740745262"/>
      </bottom>
      <diagonal/>
    </border>
    <border>
      <left/>
      <right/>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s>
  <cellStyleXfs count="2">
    <xf numFmtId="0" fontId="0" fillId="0" borderId="0"/>
    <xf numFmtId="0" fontId="21" fillId="0" borderId="0" applyNumberFormat="0" applyFill="0" applyBorder="0" applyAlignment="0" applyProtection="0"/>
  </cellStyleXfs>
  <cellXfs count="68">
    <xf numFmtId="0" fontId="0" fillId="0" borderId="0" xfId="0"/>
    <xf numFmtId="0" fontId="1" fillId="0" borderId="0" xfId="0" applyFont="1" applyFill="1"/>
    <xf numFmtId="0" fontId="5" fillId="0" borderId="0" xfId="0" applyFont="1" applyFill="1" applyBorder="1" applyAlignment="1">
      <alignment vertical="top" wrapText="1"/>
    </xf>
    <xf numFmtId="0" fontId="8" fillId="3" borderId="4" xfId="0" applyFont="1" applyFill="1" applyBorder="1" applyAlignment="1" applyProtection="1">
      <alignment horizontal="center" vertical="center" shrinkToFit="1"/>
      <protection locked="0"/>
    </xf>
    <xf numFmtId="0" fontId="1" fillId="4" borderId="0" xfId="0" applyFont="1" applyFill="1"/>
    <xf numFmtId="0" fontId="1" fillId="5" borderId="0" xfId="0" applyFont="1" applyFill="1"/>
    <xf numFmtId="0" fontId="1" fillId="5" borderId="0" xfId="0" applyFont="1" applyFill="1" applyBorder="1"/>
    <xf numFmtId="0" fontId="10" fillId="5" borderId="0" xfId="0" applyFont="1" applyFill="1" applyAlignment="1">
      <alignment vertical="center"/>
    </xf>
    <xf numFmtId="0" fontId="1" fillId="4" borderId="0" xfId="0" applyFont="1" applyFill="1" applyBorder="1"/>
    <xf numFmtId="0" fontId="13" fillId="5" borderId="0" xfId="0" applyFont="1" applyFill="1" applyAlignment="1">
      <alignment vertical="center"/>
    </xf>
    <xf numFmtId="0" fontId="1" fillId="5" borderId="11" xfId="0" applyFont="1" applyFill="1" applyBorder="1"/>
    <xf numFmtId="0" fontId="1" fillId="5" borderId="12" xfId="0" applyFont="1" applyFill="1" applyBorder="1"/>
    <xf numFmtId="0" fontId="7" fillId="0" borderId="13" xfId="0" applyFont="1" applyFill="1" applyBorder="1" applyAlignment="1" applyProtection="1">
      <alignment horizontal="center" vertical="center"/>
      <protection locked="0"/>
    </xf>
    <xf numFmtId="166" fontId="9" fillId="6" borderId="14" xfId="0" applyNumberFormat="1" applyFont="1" applyFill="1" applyBorder="1" applyAlignment="1" applyProtection="1">
      <alignment vertical="center"/>
      <protection locked="0"/>
    </xf>
    <xf numFmtId="0" fontId="1" fillId="4" borderId="0" xfId="0" applyFont="1" applyFill="1" applyBorder="1" applyAlignment="1">
      <alignment vertical="center"/>
    </xf>
    <xf numFmtId="0" fontId="1" fillId="5" borderId="0" xfId="0" applyFont="1" applyFill="1" applyAlignment="1">
      <alignment vertical="center"/>
    </xf>
    <xf numFmtId="165" fontId="14" fillId="5" borderId="14" xfId="0" applyNumberFormat="1" applyFont="1" applyFill="1" applyBorder="1" applyAlignment="1" applyProtection="1">
      <alignment horizontal="left" vertical="center"/>
      <protection locked="0"/>
    </xf>
    <xf numFmtId="165" fontId="9" fillId="5" borderId="15" xfId="0" applyNumberFormat="1" applyFont="1" applyFill="1" applyBorder="1" applyAlignment="1" applyProtection="1">
      <alignment horizontal="center" vertical="center"/>
      <protection locked="0"/>
    </xf>
    <xf numFmtId="166" fontId="14" fillId="5" borderId="13" xfId="0" applyNumberFormat="1" applyFont="1" applyFill="1" applyBorder="1" applyAlignment="1" applyProtection="1">
      <alignment horizontal="right" vertical="center"/>
    </xf>
    <xf numFmtId="0" fontId="1" fillId="5" borderId="0" xfId="0" applyFont="1" applyFill="1" applyBorder="1" applyAlignment="1">
      <alignment vertical="center"/>
    </xf>
    <xf numFmtId="0" fontId="1" fillId="0" borderId="13" xfId="0" applyFont="1" applyFill="1" applyBorder="1" applyAlignment="1" applyProtection="1">
      <alignment horizontal="center" vertical="center"/>
      <protection locked="0"/>
    </xf>
    <xf numFmtId="0" fontId="1" fillId="4" borderId="0" xfId="0" applyFont="1" applyFill="1" applyBorder="1" applyAlignment="1">
      <alignment horizontal="center" vertical="center" wrapText="1"/>
    </xf>
    <xf numFmtId="0" fontId="1" fillId="5" borderId="0" xfId="0" applyFont="1" applyFill="1" applyBorder="1" applyAlignment="1">
      <alignment horizontal="center" vertical="center" wrapText="1"/>
    </xf>
    <xf numFmtId="165" fontId="9" fillId="5" borderId="19" xfId="0" applyNumberFormat="1" applyFont="1" applyFill="1" applyBorder="1" applyAlignment="1">
      <alignment horizontal="left" vertical="top" wrapText="1"/>
    </xf>
    <xf numFmtId="167" fontId="16" fillId="5" borderId="19" xfId="0" applyNumberFormat="1" applyFont="1" applyFill="1" applyBorder="1" applyAlignment="1">
      <alignment horizontal="right" vertical="top" wrapText="1"/>
    </xf>
    <xf numFmtId="167" fontId="9" fillId="5" borderId="19" xfId="0" applyNumberFormat="1" applyFont="1" applyFill="1" applyBorder="1" applyAlignment="1">
      <alignment horizontal="right" vertical="top" wrapText="1"/>
    </xf>
    <xf numFmtId="168" fontId="17" fillId="5" borderId="0" xfId="0" applyNumberFormat="1" applyFont="1" applyFill="1" applyAlignment="1">
      <alignment horizontal="left" wrapText="1" indent="1"/>
    </xf>
    <xf numFmtId="167" fontId="16" fillId="5" borderId="20" xfId="0" applyNumberFormat="1" applyFont="1" applyFill="1" applyBorder="1" applyAlignment="1">
      <alignment horizontal="right" wrapText="1"/>
    </xf>
    <xf numFmtId="166" fontId="14" fillId="5" borderId="21" xfId="0" applyNumberFormat="1" applyFont="1" applyFill="1" applyBorder="1" applyAlignment="1">
      <alignment horizontal="right" vertical="center" wrapText="1"/>
    </xf>
    <xf numFmtId="165" fontId="9" fillId="5" borderId="0" xfId="0" applyNumberFormat="1" applyFont="1" applyFill="1" applyAlignment="1">
      <alignment horizontal="left" vertical="top" wrapText="1"/>
    </xf>
    <xf numFmtId="167" fontId="16" fillId="5" borderId="0" xfId="0" applyNumberFormat="1" applyFont="1" applyFill="1" applyAlignment="1">
      <alignment horizontal="right" vertical="top" wrapText="1"/>
    </xf>
    <xf numFmtId="169" fontId="9" fillId="5" borderId="0" xfId="0" applyNumberFormat="1" applyFont="1" applyFill="1" applyAlignment="1">
      <alignment horizontal="right" vertical="top" wrapText="1"/>
    </xf>
    <xf numFmtId="165" fontId="7" fillId="5" borderId="0" xfId="0" applyNumberFormat="1" applyFont="1" applyFill="1" applyAlignment="1">
      <alignment horizontal="left" vertical="top" wrapText="1"/>
    </xf>
    <xf numFmtId="167" fontId="9" fillId="5" borderId="0" xfId="0" applyNumberFormat="1" applyFont="1" applyFill="1" applyAlignment="1">
      <alignment horizontal="right" vertical="top" wrapText="1"/>
    </xf>
    <xf numFmtId="0" fontId="19" fillId="5" borderId="0" xfId="0" applyFont="1" applyFill="1"/>
    <xf numFmtId="0" fontId="19" fillId="5" borderId="0" xfId="0" applyFont="1" applyFill="1" applyAlignment="1">
      <alignment vertical="top"/>
    </xf>
    <xf numFmtId="0" fontId="20" fillId="5" borderId="0" xfId="0" applyFont="1" applyFill="1"/>
    <xf numFmtId="0" fontId="15" fillId="5" borderId="0" xfId="0" applyFont="1" applyFill="1" applyBorder="1" applyAlignment="1">
      <alignment horizontal="center" vertical="center"/>
    </xf>
    <xf numFmtId="0" fontId="1" fillId="5" borderId="12" xfId="0" applyFont="1" applyFill="1" applyBorder="1" applyAlignment="1">
      <alignment horizontal="center" vertical="center" wrapText="1"/>
    </xf>
    <xf numFmtId="0" fontId="17" fillId="5" borderId="0" xfId="0" applyFont="1" applyFill="1" applyBorder="1" applyAlignment="1">
      <alignment horizontal="center"/>
    </xf>
    <xf numFmtId="166" fontId="4" fillId="5" borderId="0" xfId="0" applyNumberFormat="1" applyFont="1" applyFill="1" applyAlignment="1">
      <alignment horizontal="right" wrapText="1"/>
    </xf>
    <xf numFmtId="0" fontId="4" fillId="5" borderId="0" xfId="0" applyFont="1" applyFill="1" applyBorder="1" applyAlignment="1">
      <alignment horizontal="left" wrapText="1" indent="1"/>
    </xf>
    <xf numFmtId="0" fontId="0" fillId="5" borderId="0" xfId="0" applyFill="1"/>
    <xf numFmtId="0" fontId="7" fillId="5" borderId="0" xfId="0" applyFont="1" applyFill="1" applyAlignment="1">
      <alignment vertical="center"/>
    </xf>
    <xf numFmtId="0" fontId="1" fillId="5" borderId="0" xfId="0" applyFont="1" applyFill="1" applyAlignment="1">
      <alignment horizontal="left" vertical="top" indent="2"/>
    </xf>
    <xf numFmtId="0" fontId="1" fillId="5" borderId="0" xfId="0" applyFont="1" applyFill="1" applyAlignment="1">
      <alignment vertical="top"/>
    </xf>
    <xf numFmtId="0" fontId="13" fillId="5" borderId="16" xfId="0" applyFont="1" applyFill="1" applyBorder="1" applyAlignment="1" applyProtection="1">
      <alignment horizontal="left" vertical="top" wrapText="1"/>
      <protection locked="0"/>
    </xf>
    <xf numFmtId="0" fontId="13" fillId="5" borderId="17" xfId="0" applyFont="1" applyFill="1" applyBorder="1" applyAlignment="1" applyProtection="1">
      <alignment horizontal="left" vertical="top"/>
      <protection locked="0"/>
    </xf>
    <xf numFmtId="0" fontId="13" fillId="5" borderId="18" xfId="0" applyFont="1" applyFill="1" applyBorder="1" applyAlignment="1" applyProtection="1">
      <alignment horizontal="left" vertical="top"/>
      <protection locked="0"/>
    </xf>
    <xf numFmtId="0" fontId="1" fillId="5" borderId="8" xfId="0" applyFont="1" applyFill="1" applyBorder="1" applyAlignment="1">
      <alignment horizontal="left" vertical="top" wrapText="1"/>
    </xf>
    <xf numFmtId="0" fontId="1" fillId="5" borderId="9" xfId="0" applyFont="1" applyFill="1" applyBorder="1" applyAlignment="1">
      <alignment horizontal="left" vertical="top" wrapText="1"/>
    </xf>
    <xf numFmtId="0" fontId="1" fillId="5" borderId="10" xfId="0" applyFont="1" applyFill="1" applyBorder="1" applyAlignment="1">
      <alignment horizontal="left" vertical="top" wrapText="1"/>
    </xf>
    <xf numFmtId="0" fontId="22" fillId="5" borderId="0" xfId="1" applyFont="1" applyFill="1" applyAlignment="1">
      <alignment horizontal="left"/>
    </xf>
    <xf numFmtId="0" fontId="2" fillId="0" borderId="0" xfId="0" applyFont="1" applyFill="1" applyAlignment="1">
      <alignment horizontal="center" vertical="center" wrapText="1"/>
    </xf>
    <xf numFmtId="164" fontId="3" fillId="0" borderId="1" xfId="0" applyNumberFormat="1" applyFont="1" applyBorder="1" applyAlignment="1" applyProtection="1">
      <alignment horizontal="center" vertical="center"/>
      <protection locked="0"/>
    </xf>
    <xf numFmtId="164" fontId="3" fillId="0" borderId="2" xfId="0" applyNumberFormat="1" applyFont="1" applyBorder="1" applyAlignment="1" applyProtection="1">
      <alignment horizontal="center" vertical="center"/>
      <protection locked="0"/>
    </xf>
    <xf numFmtId="164" fontId="3" fillId="0" borderId="3" xfId="0" applyNumberFormat="1" applyFont="1" applyBorder="1" applyAlignment="1" applyProtection="1">
      <alignment horizontal="center" vertical="center"/>
      <protection locked="0"/>
    </xf>
    <xf numFmtId="165" fontId="6" fillId="2" borderId="1" xfId="0" applyNumberFormat="1" applyFont="1" applyFill="1" applyBorder="1" applyAlignment="1" applyProtection="1">
      <alignment horizontal="center" vertical="center"/>
      <protection locked="0"/>
    </xf>
    <xf numFmtId="165" fontId="6" fillId="2" borderId="2" xfId="0" applyNumberFormat="1" applyFont="1" applyFill="1" applyBorder="1" applyAlignment="1" applyProtection="1">
      <alignment horizontal="center" vertical="center"/>
      <protection locked="0"/>
    </xf>
    <xf numFmtId="165" fontId="6" fillId="2" borderId="3" xfId="0" applyNumberFormat="1" applyFont="1" applyFill="1" applyBorder="1" applyAlignment="1" applyProtection="1">
      <alignment horizontal="center" vertical="center"/>
      <protection locked="0"/>
    </xf>
    <xf numFmtId="0" fontId="1" fillId="5" borderId="0" xfId="0" applyFont="1" applyFill="1" applyAlignment="1">
      <alignment horizontal="center"/>
    </xf>
    <xf numFmtId="0" fontId="11" fillId="5" borderId="5" xfId="0" applyFont="1" applyFill="1" applyBorder="1" applyAlignment="1" applyProtection="1">
      <alignment horizontal="center" vertical="center" shrinkToFit="1"/>
      <protection locked="0"/>
    </xf>
    <xf numFmtId="0" fontId="11" fillId="5" borderId="6" xfId="0" applyFont="1" applyFill="1" applyBorder="1" applyAlignment="1" applyProtection="1">
      <alignment horizontal="center" vertical="center" shrinkToFit="1"/>
      <protection locked="0"/>
    </xf>
    <xf numFmtId="0" fontId="11" fillId="5" borderId="7" xfId="0" applyFont="1" applyFill="1" applyBorder="1" applyAlignment="1" applyProtection="1">
      <alignment horizontal="center" vertical="center" shrinkToFit="1"/>
      <protection locked="0"/>
    </xf>
    <xf numFmtId="0" fontId="12" fillId="5" borderId="0" xfId="0" applyFont="1" applyFill="1" applyBorder="1" applyAlignment="1">
      <alignment horizontal="center" vertical="center" wrapText="1"/>
    </xf>
    <xf numFmtId="0" fontId="13" fillId="5" borderId="8" xfId="0" applyFont="1" applyFill="1" applyBorder="1" applyAlignment="1" applyProtection="1">
      <alignment horizontal="center" vertical="center" shrinkToFit="1"/>
      <protection locked="0"/>
    </xf>
    <xf numFmtId="0" fontId="13" fillId="5" borderId="9" xfId="0" applyFont="1" applyFill="1" applyBorder="1" applyAlignment="1" applyProtection="1">
      <alignment horizontal="center" vertical="center" shrinkToFit="1"/>
      <protection locked="0"/>
    </xf>
    <xf numFmtId="0" fontId="13" fillId="5" borderId="10" xfId="0" applyFont="1" applyFill="1" applyBorder="1" applyAlignment="1" applyProtection="1">
      <alignment horizontal="center" vertical="center" shrinkToFit="1"/>
      <protection locked="0"/>
    </xf>
  </cellXfs>
  <cellStyles count="2">
    <cellStyle name="Link" xfId="1" builtinId="8"/>
    <cellStyle name="Standard" xfId="0" builtinId="0"/>
  </cellStyles>
  <dxfs count="11">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ont>
        <b/>
        <i val="0"/>
        <color indexed="53"/>
      </font>
    </dxf>
    <dxf>
      <font>
        <b/>
        <i val="0"/>
        <color indexed="6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hyperlink" Target="http://www.brotkruemel.com" TargetMode="External"/><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31750</xdr:colOff>
      <xdr:row>1</xdr:row>
      <xdr:rowOff>52919</xdr:rowOff>
    </xdr:from>
    <xdr:to>
      <xdr:col>7</xdr:col>
      <xdr:colOff>3248025</xdr:colOff>
      <xdr:row>4</xdr:row>
      <xdr:rowOff>101601</xdr:rowOff>
    </xdr:to>
    <xdr:pic>
      <xdr:nvPicPr>
        <xdr:cNvPr id="2" name="Grafik 1"/>
        <xdr:cNvPicPr>
          <a:picLocks noChangeAspect="1"/>
        </xdr:cNvPicPr>
      </xdr:nvPicPr>
      <xdr:blipFill>
        <a:blip xmlns:r="http://schemas.openxmlformats.org/officeDocument/2006/relationships" r:embed="rId1"/>
        <a:stretch>
          <a:fillRect/>
        </a:stretch>
      </xdr:blipFill>
      <xdr:spPr>
        <a:xfrm>
          <a:off x="136525" y="129119"/>
          <a:ext cx="5283200" cy="620182"/>
        </a:xfrm>
        <a:prstGeom prst="rect">
          <a:avLst/>
        </a:prstGeom>
      </xdr:spPr>
    </xdr:pic>
    <xdr:clientData/>
  </xdr:twoCellAnchor>
  <xdr:twoCellAnchor editAs="oneCell">
    <xdr:from>
      <xdr:col>7</xdr:col>
      <xdr:colOff>661458</xdr:colOff>
      <xdr:row>8</xdr:row>
      <xdr:rowOff>23912</xdr:rowOff>
    </xdr:from>
    <xdr:to>
      <xdr:col>7</xdr:col>
      <xdr:colOff>2990850</xdr:colOff>
      <xdr:row>11</xdr:row>
      <xdr:rowOff>32489</xdr:rowOff>
    </xdr:to>
    <xdr:pic>
      <xdr:nvPicPr>
        <xdr:cNvPr id="3" name="Grafik 2">
          <a:hlinkClick xmlns:r="http://schemas.openxmlformats.org/officeDocument/2006/relationships" r:id="rId2"/>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840302" y="1583631"/>
          <a:ext cx="2329392" cy="675327"/>
        </a:xfrm>
        <a:prstGeom prst="rect">
          <a:avLst/>
        </a:prstGeom>
      </xdr:spPr>
    </xdr:pic>
    <xdr:clientData/>
  </xdr:twoCellAnchor>
  <xdr:twoCellAnchor editAs="oneCell">
    <xdr:from>
      <xdr:col>11</xdr:col>
      <xdr:colOff>1682750</xdr:colOff>
      <xdr:row>38</xdr:row>
      <xdr:rowOff>31750</xdr:rowOff>
    </xdr:from>
    <xdr:to>
      <xdr:col>12</xdr:col>
      <xdr:colOff>57226</xdr:colOff>
      <xdr:row>41</xdr:row>
      <xdr:rowOff>41275</xdr:rowOff>
    </xdr:to>
    <xdr:pic>
      <xdr:nvPicPr>
        <xdr:cNvPr id="4" name="Grafik 3">
          <a:hlinkClick xmlns:r="http://schemas.openxmlformats.org/officeDocument/2006/relationships" r:id="rId2"/>
        </xdr:cNvPr>
        <xdr:cNvPicPr>
          <a:picLocks noChangeAspect="1"/>
        </xdr:cNvPicPr>
      </xdr:nvPicPr>
      <xdr:blipFill>
        <a:blip xmlns:r="http://schemas.openxmlformats.org/officeDocument/2006/relationships" r:embed="rId4"/>
        <a:stretch>
          <a:fillRect/>
        </a:stretch>
      </xdr:blipFill>
      <xdr:spPr>
        <a:xfrm>
          <a:off x="8883650" y="8366125"/>
          <a:ext cx="2479751" cy="3143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5" tint="-0.249977111117893"/>
    <pageSetUpPr fitToPage="1"/>
  </sheetPr>
  <dimension ref="A1:Y50"/>
  <sheetViews>
    <sheetView tabSelected="1" zoomScale="80" zoomScaleNormal="80" workbookViewId="0">
      <selection activeCell="I5" sqref="I5:K5"/>
    </sheetView>
  </sheetViews>
  <sheetFormatPr baseColWidth="10" defaultColWidth="0" defaultRowHeight="15" zeroHeight="1" x14ac:dyDescent="0.25"/>
  <cols>
    <col min="1" max="1" width="1.5703125" style="1" customWidth="1"/>
    <col min="2" max="2" width="11.42578125" style="1" customWidth="1"/>
    <col min="3" max="3" width="3.140625" style="1" customWidth="1"/>
    <col min="4" max="4" width="9.7109375" style="1" customWidth="1"/>
    <col min="5" max="5" width="3.85546875" style="1" customWidth="1"/>
    <col min="6" max="6" width="0.85546875" style="1" customWidth="1"/>
    <col min="7" max="7" width="2" style="1" customWidth="1"/>
    <col min="8" max="8" width="55.42578125" style="1" customWidth="1"/>
    <col min="9" max="9" width="4.85546875" style="1" customWidth="1"/>
    <col min="10" max="10" width="13.28515625" style="1" customWidth="1"/>
    <col min="11" max="11" width="5.28515625" style="1" customWidth="1"/>
    <col min="12" max="12" width="61.5703125" style="1" customWidth="1"/>
    <col min="13" max="13" width="1.7109375" style="1" customWidth="1"/>
    <col min="14" max="14" width="0.85546875" style="1" customWidth="1"/>
    <col min="15" max="15" width="8.140625" style="5" customWidth="1"/>
    <col min="16" max="17" width="11.42578125" style="5" hidden="1" customWidth="1"/>
    <col min="18" max="23" width="0" style="5" hidden="1" customWidth="1"/>
    <col min="24" max="25" width="0" style="42" hidden="1" customWidth="1"/>
    <col min="26" max="16384" width="11.42578125" style="42" hidden="1"/>
  </cols>
  <sheetData>
    <row r="1" spans="1:25" s="1" customFormat="1" ht="6" customHeight="1" x14ac:dyDescent="0.2">
      <c r="A1" s="5"/>
      <c r="B1" s="5"/>
      <c r="C1" s="5"/>
      <c r="D1" s="5"/>
      <c r="E1" s="5"/>
      <c r="F1" s="5"/>
      <c r="G1" s="5"/>
      <c r="H1" s="5"/>
      <c r="I1" s="5"/>
      <c r="J1" s="5"/>
      <c r="K1" s="5"/>
      <c r="L1" s="5"/>
      <c r="M1" s="5"/>
      <c r="N1" s="5"/>
      <c r="O1" s="5"/>
    </row>
    <row r="2" spans="1:25" s="1" customFormat="1" ht="8.25" customHeight="1" thickBot="1" x14ac:dyDescent="0.25">
      <c r="A2" s="5"/>
      <c r="B2" s="5"/>
      <c r="C2" s="5"/>
      <c r="D2" s="5"/>
      <c r="E2" s="5"/>
      <c r="F2" s="5"/>
      <c r="G2" s="5"/>
      <c r="H2" s="5"/>
      <c r="I2" s="5"/>
      <c r="J2" s="5"/>
      <c r="K2" s="5"/>
      <c r="L2" s="5"/>
      <c r="M2" s="5"/>
      <c r="N2" s="5"/>
      <c r="O2" s="5"/>
    </row>
    <row r="3" spans="1:25" s="1" customFormat="1" ht="31.5" customHeight="1" thickBot="1" x14ac:dyDescent="0.25">
      <c r="A3" s="5"/>
      <c r="B3" s="53"/>
      <c r="C3" s="53"/>
      <c r="D3" s="53"/>
      <c r="E3" s="53"/>
      <c r="F3" s="53"/>
      <c r="G3" s="53"/>
      <c r="H3" s="53"/>
      <c r="I3" s="54">
        <v>1</v>
      </c>
      <c r="J3" s="55"/>
      <c r="K3" s="56"/>
      <c r="L3" s="41" t="s">
        <v>7</v>
      </c>
      <c r="M3" s="5"/>
      <c r="N3" s="5"/>
      <c r="O3" s="5"/>
    </row>
    <row r="4" spans="1:25" s="1" customFormat="1" ht="8.25" customHeight="1" thickBot="1" x14ac:dyDescent="0.25">
      <c r="A4" s="5"/>
      <c r="B4" s="53"/>
      <c r="C4" s="53"/>
      <c r="D4" s="53"/>
      <c r="E4" s="53"/>
      <c r="F4" s="53"/>
      <c r="G4" s="53"/>
      <c r="H4" s="53"/>
      <c r="I4" s="2"/>
      <c r="J4" s="2"/>
      <c r="L4" s="5"/>
      <c r="M4" s="5"/>
      <c r="N4" s="5"/>
      <c r="O4" s="5"/>
    </row>
    <row r="5" spans="1:25" s="5" customFormat="1" ht="31.5" customHeight="1" thickBot="1" x14ac:dyDescent="0.25">
      <c r="B5" s="53"/>
      <c r="C5" s="53"/>
      <c r="D5" s="53"/>
      <c r="E5" s="53"/>
      <c r="F5" s="53"/>
      <c r="G5" s="53"/>
      <c r="H5" s="53"/>
      <c r="I5" s="57"/>
      <c r="J5" s="58"/>
      <c r="K5" s="59"/>
      <c r="L5" s="41" t="s">
        <v>8</v>
      </c>
      <c r="S5" s="5" t="s">
        <v>0</v>
      </c>
    </row>
    <row r="6" spans="1:25" s="5" customFormat="1" ht="23.25" customHeight="1" thickBot="1" x14ac:dyDescent="0.25">
      <c r="A6" s="1"/>
      <c r="B6" s="3"/>
      <c r="C6" s="44" t="s">
        <v>1</v>
      </c>
      <c r="D6" s="45"/>
      <c r="I6" s="6"/>
      <c r="J6" s="6"/>
      <c r="K6" s="6"/>
      <c r="L6" s="6"/>
      <c r="M6" s="6"/>
      <c r="N6" s="6"/>
      <c r="S6" s="5" t="s">
        <v>2</v>
      </c>
    </row>
    <row r="7" spans="1:25" ht="4.5" customHeight="1" x14ac:dyDescent="0.25">
      <c r="A7" s="5"/>
      <c r="B7" s="5"/>
      <c r="C7" s="5"/>
      <c r="D7" s="5"/>
      <c r="E7" s="5"/>
      <c r="F7" s="4"/>
      <c r="G7" s="4"/>
      <c r="H7" s="4"/>
      <c r="I7" s="4"/>
      <c r="J7" s="4"/>
      <c r="K7" s="4"/>
      <c r="L7" s="4"/>
      <c r="M7" s="4"/>
      <c r="N7" s="4"/>
      <c r="X7" s="5"/>
      <c r="Y7" s="5"/>
    </row>
    <row r="8" spans="1:25" ht="8.25" customHeight="1" thickBot="1" x14ac:dyDescent="0.3">
      <c r="A8" s="5"/>
      <c r="B8" s="5"/>
      <c r="C8" s="5"/>
      <c r="D8" s="5"/>
      <c r="E8" s="5"/>
      <c r="F8" s="4"/>
      <c r="G8" s="5"/>
      <c r="H8" s="5"/>
      <c r="I8" s="6"/>
      <c r="J8" s="6"/>
      <c r="K8" s="6"/>
      <c r="L8" s="6"/>
      <c r="M8" s="6"/>
      <c r="N8" s="4"/>
      <c r="X8" s="5"/>
      <c r="Y8" s="5"/>
    </row>
    <row r="9" spans="1:25" ht="28.5" thickTop="1" thickBot="1" x14ac:dyDescent="0.3">
      <c r="A9" s="5"/>
      <c r="B9" s="5"/>
      <c r="C9" s="5"/>
      <c r="D9" s="5"/>
      <c r="E9" s="5"/>
      <c r="F9" s="4"/>
      <c r="G9" s="5"/>
      <c r="H9" s="60"/>
      <c r="I9" s="7"/>
      <c r="J9" s="61" t="s">
        <v>23</v>
      </c>
      <c r="K9" s="62"/>
      <c r="L9" s="63"/>
      <c r="M9" s="5"/>
      <c r="N9" s="4"/>
      <c r="X9" s="5"/>
      <c r="Y9" s="5"/>
    </row>
    <row r="10" spans="1:25" ht="9.75" customHeight="1" thickTop="1" x14ac:dyDescent="0.25">
      <c r="A10" s="5"/>
      <c r="B10" s="5"/>
      <c r="C10" s="5"/>
      <c r="D10" s="5"/>
      <c r="E10" s="6"/>
      <c r="F10" s="8"/>
      <c r="G10" s="6"/>
      <c r="H10" s="60"/>
      <c r="I10" s="5"/>
      <c r="J10" s="6"/>
      <c r="K10" s="5"/>
      <c r="L10" s="6"/>
      <c r="M10" s="6"/>
      <c r="N10" s="4"/>
      <c r="X10" s="5"/>
      <c r="Y10" s="5"/>
    </row>
    <row r="11" spans="1:25" ht="15" customHeight="1" x14ac:dyDescent="0.25">
      <c r="A11" s="6"/>
      <c r="B11" s="64" t="s">
        <v>3</v>
      </c>
      <c r="C11" s="22"/>
      <c r="D11" s="64" t="s">
        <v>4</v>
      </c>
      <c r="E11" s="6"/>
      <c r="F11" s="8"/>
      <c r="G11" s="6"/>
      <c r="H11" s="60"/>
      <c r="I11" s="9"/>
      <c r="J11" s="65" t="s">
        <v>24</v>
      </c>
      <c r="K11" s="66"/>
      <c r="L11" s="67"/>
      <c r="M11" s="6"/>
      <c r="N11" s="4"/>
      <c r="X11" s="5"/>
      <c r="Y11" s="5"/>
    </row>
    <row r="12" spans="1:25" x14ac:dyDescent="0.25">
      <c r="A12" s="6"/>
      <c r="B12" s="64"/>
      <c r="C12" s="22"/>
      <c r="D12" s="64"/>
      <c r="E12" s="6"/>
      <c r="F12" s="8"/>
      <c r="G12" s="6"/>
      <c r="H12" s="6"/>
      <c r="I12" s="6"/>
      <c r="J12" s="5"/>
      <c r="K12" s="5"/>
      <c r="L12" s="6"/>
      <c r="M12" s="6"/>
      <c r="N12" s="4"/>
      <c r="X12" s="5"/>
      <c r="Y12" s="5"/>
    </row>
    <row r="13" spans="1:25" ht="3.75" customHeight="1" x14ac:dyDescent="0.25">
      <c r="A13" s="5"/>
      <c r="B13" s="5"/>
      <c r="C13" s="22"/>
      <c r="D13" s="6"/>
      <c r="E13" s="5"/>
      <c r="F13" s="4"/>
      <c r="G13" s="5"/>
      <c r="H13" s="6"/>
      <c r="I13" s="10"/>
      <c r="J13" s="11"/>
      <c r="K13" s="5"/>
      <c r="L13" s="6"/>
      <c r="M13" s="6"/>
      <c r="N13" s="4"/>
      <c r="X13" s="5"/>
      <c r="Y13" s="5"/>
    </row>
    <row r="14" spans="1:25" ht="19.5" customHeight="1" x14ac:dyDescent="0.25">
      <c r="A14" s="19"/>
      <c r="B14" s="12" t="s">
        <v>20</v>
      </c>
      <c r="C14" s="22"/>
      <c r="D14" s="13">
        <v>0.36000000000000004</v>
      </c>
      <c r="E14" s="19"/>
      <c r="F14" s="14"/>
      <c r="G14" s="15"/>
      <c r="H14" s="16" t="s">
        <v>9</v>
      </c>
      <c r="I14" s="17" t="s">
        <v>22</v>
      </c>
      <c r="J14" s="18">
        <f>IF(AND($I$5&gt;0,$R$40&gt;0),"-----",IF(D14&lt;&gt;"",D14*$J$41,""))</f>
        <v>0.36000000000000004</v>
      </c>
      <c r="K14" s="15"/>
      <c r="L14" s="46" t="s">
        <v>25</v>
      </c>
      <c r="M14" s="19"/>
      <c r="N14" s="4"/>
      <c r="R14" s="5" t="str">
        <f>IF(I14="","",I14)</f>
        <v>kg</v>
      </c>
      <c r="S14" s="5">
        <f t="shared" ref="S14:S37" si="0">IF(AND(B14&lt;&gt;"o",B14&lt;&gt;"o2",B14&lt;&gt;"o3"),D14,0)</f>
        <v>0</v>
      </c>
      <c r="X14" s="15"/>
      <c r="Y14" s="15"/>
    </row>
    <row r="15" spans="1:25" ht="19.5" customHeight="1" x14ac:dyDescent="0.25">
      <c r="A15" s="19"/>
      <c r="B15" s="12" t="s">
        <v>21</v>
      </c>
      <c r="C15" s="22"/>
      <c r="D15" s="13">
        <v>0.2</v>
      </c>
      <c r="E15" s="19"/>
      <c r="F15" s="14"/>
      <c r="G15" s="15"/>
      <c r="H15" s="16" t="s">
        <v>10</v>
      </c>
      <c r="I15" s="17" t="s">
        <v>22</v>
      </c>
      <c r="J15" s="18">
        <f t="shared" ref="J15:J37" si="1">IF(AND($I$5&gt;0,$R$40&gt;0),"-----",IF(D15&lt;&gt;"",D15*$J$41,""))</f>
        <v>0.2</v>
      </c>
      <c r="K15" s="15"/>
      <c r="L15" s="47"/>
      <c r="M15" s="19"/>
      <c r="N15" s="4"/>
      <c r="R15" s="5" t="str">
        <f t="shared" ref="R15:R37" si="2">IF(I15="","",I15)</f>
        <v>kg</v>
      </c>
      <c r="S15" s="5">
        <f t="shared" si="0"/>
        <v>0.2</v>
      </c>
      <c r="X15" s="15"/>
      <c r="Y15" s="15"/>
    </row>
    <row r="16" spans="1:25" ht="19.5" customHeight="1" x14ac:dyDescent="0.25">
      <c r="A16" s="19"/>
      <c r="B16" s="12" t="s">
        <v>21</v>
      </c>
      <c r="C16" s="22"/>
      <c r="D16" s="13">
        <v>0.16000000000000003</v>
      </c>
      <c r="E16" s="19"/>
      <c r="F16" s="14"/>
      <c r="G16" s="15"/>
      <c r="H16" s="16" t="s">
        <v>11</v>
      </c>
      <c r="I16" s="17" t="s">
        <v>22</v>
      </c>
      <c r="J16" s="18">
        <f t="shared" si="1"/>
        <v>0.16000000000000003</v>
      </c>
      <c r="K16" s="15"/>
      <c r="L16" s="47"/>
      <c r="M16" s="19"/>
      <c r="N16" s="4"/>
      <c r="R16" s="5" t="str">
        <f t="shared" si="2"/>
        <v>kg</v>
      </c>
      <c r="S16" s="5">
        <f t="shared" si="0"/>
        <v>0.16000000000000003</v>
      </c>
      <c r="X16" s="15"/>
      <c r="Y16" s="15"/>
    </row>
    <row r="17" spans="1:25" ht="19.5" customHeight="1" x14ac:dyDescent="0.25">
      <c r="A17" s="19"/>
      <c r="B17" s="12" t="s">
        <v>20</v>
      </c>
      <c r="C17" s="22"/>
      <c r="D17" s="13">
        <v>0.55800000000000005</v>
      </c>
      <c r="E17" s="19"/>
      <c r="F17" s="14"/>
      <c r="G17" s="15"/>
      <c r="H17" s="16" t="s">
        <v>12</v>
      </c>
      <c r="I17" s="17" t="s">
        <v>22</v>
      </c>
      <c r="J17" s="18">
        <f t="shared" si="1"/>
        <v>0.55800000000000005</v>
      </c>
      <c r="K17" s="15"/>
      <c r="L17" s="47"/>
      <c r="M17" s="19"/>
      <c r="N17" s="4"/>
      <c r="R17" s="5" t="str">
        <f t="shared" si="2"/>
        <v>kg</v>
      </c>
      <c r="S17" s="5">
        <f t="shared" si="0"/>
        <v>0</v>
      </c>
      <c r="X17" s="43"/>
      <c r="Y17" s="15"/>
    </row>
    <row r="18" spans="1:25" ht="19.5" customHeight="1" x14ac:dyDescent="0.25">
      <c r="A18" s="19"/>
      <c r="B18" s="12" t="s">
        <v>21</v>
      </c>
      <c r="C18" s="22"/>
      <c r="D18" s="13">
        <v>0.18000000000000002</v>
      </c>
      <c r="E18" s="19"/>
      <c r="F18" s="14"/>
      <c r="G18" s="15"/>
      <c r="H18" s="16" t="s">
        <v>13</v>
      </c>
      <c r="I18" s="17" t="s">
        <v>22</v>
      </c>
      <c r="J18" s="18">
        <f t="shared" si="1"/>
        <v>0.18000000000000002</v>
      </c>
      <c r="K18" s="15"/>
      <c r="L18" s="47"/>
      <c r="M18" s="19"/>
      <c r="N18" s="4"/>
      <c r="R18" s="5" t="str">
        <f t="shared" si="2"/>
        <v>kg</v>
      </c>
      <c r="S18" s="5">
        <f t="shared" si="0"/>
        <v>0.18000000000000002</v>
      </c>
      <c r="X18" s="15"/>
      <c r="Y18" s="15"/>
    </row>
    <row r="19" spans="1:25" ht="19.5" customHeight="1" x14ac:dyDescent="0.25">
      <c r="A19" s="19"/>
      <c r="B19" s="12" t="s">
        <v>21</v>
      </c>
      <c r="C19" s="22"/>
      <c r="D19" s="13">
        <v>1.8000000000000002E-2</v>
      </c>
      <c r="E19" s="19"/>
      <c r="F19" s="14"/>
      <c r="G19" s="15"/>
      <c r="H19" s="16" t="s">
        <v>14</v>
      </c>
      <c r="I19" s="17" t="s">
        <v>22</v>
      </c>
      <c r="J19" s="18">
        <f t="shared" si="1"/>
        <v>1.8000000000000002E-2</v>
      </c>
      <c r="K19" s="15"/>
      <c r="L19" s="47"/>
      <c r="M19" s="19"/>
      <c r="N19" s="4"/>
      <c r="R19" s="5" t="str">
        <f t="shared" si="2"/>
        <v>kg</v>
      </c>
      <c r="S19" s="5">
        <f t="shared" si="0"/>
        <v>1.8000000000000002E-2</v>
      </c>
      <c r="X19" s="15"/>
      <c r="Y19" s="15"/>
    </row>
    <row r="20" spans="1:25" ht="19.5" customHeight="1" x14ac:dyDescent="0.25">
      <c r="A20" s="19"/>
      <c r="B20" s="12" t="s">
        <v>21</v>
      </c>
      <c r="C20" s="22"/>
      <c r="D20" s="13">
        <v>0.36000000000000004</v>
      </c>
      <c r="E20" s="19"/>
      <c r="F20" s="14"/>
      <c r="G20" s="15"/>
      <c r="H20" s="16" t="s">
        <v>27</v>
      </c>
      <c r="I20" s="17" t="s">
        <v>22</v>
      </c>
      <c r="J20" s="18">
        <f t="shared" si="1"/>
        <v>0.36000000000000004</v>
      </c>
      <c r="K20" s="15"/>
      <c r="L20" s="47"/>
      <c r="M20" s="19"/>
      <c r="N20" s="4"/>
      <c r="R20" s="5" t="str">
        <f t="shared" si="2"/>
        <v>kg</v>
      </c>
      <c r="S20" s="5">
        <f t="shared" si="0"/>
        <v>0.36000000000000004</v>
      </c>
      <c r="X20" s="15"/>
      <c r="Y20" s="15"/>
    </row>
    <row r="21" spans="1:25" ht="19.5" customHeight="1" x14ac:dyDescent="0.25">
      <c r="A21" s="19"/>
      <c r="B21" s="12"/>
      <c r="C21" s="22"/>
      <c r="D21" s="13">
        <v>0.15000000000000002</v>
      </c>
      <c r="E21" s="19"/>
      <c r="F21" s="14"/>
      <c r="G21" s="15"/>
      <c r="H21" s="16" t="s">
        <v>10</v>
      </c>
      <c r="I21" s="17" t="s">
        <v>22</v>
      </c>
      <c r="J21" s="18">
        <f t="shared" si="1"/>
        <v>0.15000000000000002</v>
      </c>
      <c r="K21" s="15"/>
      <c r="L21" s="47"/>
      <c r="M21" s="19"/>
      <c r="N21" s="4"/>
      <c r="R21" s="5" t="str">
        <f t="shared" si="2"/>
        <v>kg</v>
      </c>
      <c r="S21" s="5">
        <f t="shared" si="0"/>
        <v>0.15000000000000002</v>
      </c>
      <c r="X21" s="15"/>
      <c r="Y21" s="15"/>
    </row>
    <row r="22" spans="1:25" ht="19.5" customHeight="1" x14ac:dyDescent="0.25">
      <c r="A22" s="19"/>
      <c r="B22" s="12"/>
      <c r="C22" s="22"/>
      <c r="D22" s="13">
        <v>0.47000000000000003</v>
      </c>
      <c r="E22" s="19"/>
      <c r="F22" s="14"/>
      <c r="G22" s="15"/>
      <c r="H22" s="16" t="s">
        <v>15</v>
      </c>
      <c r="I22" s="17" t="s">
        <v>22</v>
      </c>
      <c r="J22" s="18">
        <f t="shared" si="1"/>
        <v>0.47000000000000003</v>
      </c>
      <c r="K22" s="15"/>
      <c r="L22" s="47"/>
      <c r="M22" s="19"/>
      <c r="N22" s="4"/>
      <c r="R22" s="5" t="str">
        <f t="shared" si="2"/>
        <v>kg</v>
      </c>
      <c r="S22" s="5">
        <f t="shared" si="0"/>
        <v>0.47000000000000003</v>
      </c>
      <c r="X22" s="15"/>
      <c r="Y22" s="15"/>
    </row>
    <row r="23" spans="1:25" ht="19.5" customHeight="1" x14ac:dyDescent="0.25">
      <c r="A23" s="19"/>
      <c r="B23" s="12"/>
      <c r="C23" s="22"/>
      <c r="D23" s="13">
        <v>1.4999999999999999E-2</v>
      </c>
      <c r="E23" s="19"/>
      <c r="F23" s="14"/>
      <c r="G23" s="15"/>
      <c r="H23" s="16" t="s">
        <v>28</v>
      </c>
      <c r="I23" s="17" t="s">
        <v>22</v>
      </c>
      <c r="J23" s="18">
        <f t="shared" si="1"/>
        <v>1.4999999999999999E-2</v>
      </c>
      <c r="K23" s="15"/>
      <c r="L23" s="47"/>
      <c r="M23" s="19"/>
      <c r="N23" s="4"/>
      <c r="R23" s="5" t="str">
        <f t="shared" si="2"/>
        <v>kg</v>
      </c>
      <c r="S23" s="5">
        <f t="shared" si="0"/>
        <v>1.4999999999999999E-2</v>
      </c>
      <c r="X23" s="15"/>
      <c r="Y23" s="15"/>
    </row>
    <row r="24" spans="1:25" ht="19.5" customHeight="1" x14ac:dyDescent="0.25">
      <c r="A24" s="19"/>
      <c r="B24" s="12"/>
      <c r="C24" s="22"/>
      <c r="D24" s="13">
        <v>4.0000000000000008E-2</v>
      </c>
      <c r="E24" s="19"/>
      <c r="F24" s="14"/>
      <c r="G24" s="15"/>
      <c r="H24" s="16" t="s">
        <v>29</v>
      </c>
      <c r="I24" s="17" t="s">
        <v>22</v>
      </c>
      <c r="J24" s="18">
        <f t="shared" si="1"/>
        <v>4.0000000000000008E-2</v>
      </c>
      <c r="K24" s="15"/>
      <c r="L24" s="47"/>
      <c r="M24" s="19"/>
      <c r="N24" s="4"/>
      <c r="R24" s="5" t="str">
        <f t="shared" si="2"/>
        <v>kg</v>
      </c>
      <c r="S24" s="5">
        <f t="shared" si="0"/>
        <v>4.0000000000000008E-2</v>
      </c>
      <c r="X24" s="15"/>
      <c r="Y24" s="15"/>
    </row>
    <row r="25" spans="1:25" ht="19.5" customHeight="1" x14ac:dyDescent="0.25">
      <c r="A25" s="19"/>
      <c r="B25" s="12"/>
      <c r="C25" s="22"/>
      <c r="D25" s="13">
        <v>7.000000000000001E-3</v>
      </c>
      <c r="E25" s="19"/>
      <c r="F25" s="14"/>
      <c r="G25" s="15"/>
      <c r="H25" s="16" t="s">
        <v>14</v>
      </c>
      <c r="I25" s="17" t="s">
        <v>22</v>
      </c>
      <c r="J25" s="18">
        <f t="shared" si="1"/>
        <v>7.000000000000001E-3</v>
      </c>
      <c r="K25" s="15"/>
      <c r="L25" s="47"/>
      <c r="M25" s="19"/>
      <c r="N25" s="4"/>
      <c r="R25" s="5" t="str">
        <f t="shared" si="2"/>
        <v>kg</v>
      </c>
      <c r="S25" s="5">
        <f t="shared" si="0"/>
        <v>7.000000000000001E-3</v>
      </c>
      <c r="X25" s="15"/>
      <c r="Y25" s="15"/>
    </row>
    <row r="26" spans="1:25" ht="19.5" customHeight="1" x14ac:dyDescent="0.25">
      <c r="A26" s="19"/>
      <c r="B26" s="12"/>
      <c r="C26" s="22"/>
      <c r="D26" s="13">
        <v>4.0000000000000008E-2</v>
      </c>
      <c r="E26" s="19"/>
      <c r="F26" s="14"/>
      <c r="G26" s="15"/>
      <c r="H26" s="16" t="s">
        <v>16</v>
      </c>
      <c r="I26" s="17" t="s">
        <v>22</v>
      </c>
      <c r="J26" s="18">
        <f t="shared" si="1"/>
        <v>4.0000000000000008E-2</v>
      </c>
      <c r="K26" s="15"/>
      <c r="L26" s="47"/>
      <c r="M26" s="19"/>
      <c r="N26" s="4"/>
      <c r="R26" s="5" t="str">
        <f t="shared" si="2"/>
        <v>kg</v>
      </c>
      <c r="S26" s="5">
        <f t="shared" si="0"/>
        <v>4.0000000000000008E-2</v>
      </c>
      <c r="X26" s="15"/>
      <c r="Y26" s="15"/>
    </row>
    <row r="27" spans="1:25" ht="19.5" customHeight="1" x14ac:dyDescent="0.25">
      <c r="A27" s="19"/>
      <c r="B27" s="12"/>
      <c r="C27" s="22"/>
      <c r="D27" s="13">
        <v>4.0000000000000008E-2</v>
      </c>
      <c r="E27" s="19"/>
      <c r="F27" s="14"/>
      <c r="G27" s="15"/>
      <c r="H27" s="16" t="s">
        <v>17</v>
      </c>
      <c r="I27" s="17" t="s">
        <v>22</v>
      </c>
      <c r="J27" s="18">
        <f t="shared" si="1"/>
        <v>4.0000000000000008E-2</v>
      </c>
      <c r="K27" s="15"/>
      <c r="L27" s="47"/>
      <c r="M27" s="19"/>
      <c r="N27" s="4"/>
      <c r="R27" s="5" t="str">
        <f t="shared" si="2"/>
        <v>kg</v>
      </c>
      <c r="S27" s="5">
        <f t="shared" si="0"/>
        <v>4.0000000000000008E-2</v>
      </c>
      <c r="X27" s="15"/>
      <c r="Y27" s="15"/>
    </row>
    <row r="28" spans="1:25" ht="19.5" customHeight="1" x14ac:dyDescent="0.25">
      <c r="A28" s="19"/>
      <c r="B28" s="12"/>
      <c r="C28" s="22"/>
      <c r="D28" s="13">
        <v>2.5000000000000001E-2</v>
      </c>
      <c r="E28" s="19"/>
      <c r="F28" s="14"/>
      <c r="G28" s="15"/>
      <c r="H28" s="16" t="s">
        <v>26</v>
      </c>
      <c r="I28" s="17" t="s">
        <v>22</v>
      </c>
      <c r="J28" s="18">
        <f t="shared" si="1"/>
        <v>2.5000000000000001E-2</v>
      </c>
      <c r="K28" s="15"/>
      <c r="L28" s="47"/>
      <c r="M28" s="19"/>
      <c r="N28" s="4"/>
      <c r="R28" s="5" t="str">
        <f t="shared" si="2"/>
        <v>kg</v>
      </c>
      <c r="S28" s="5">
        <f t="shared" si="0"/>
        <v>2.5000000000000001E-2</v>
      </c>
      <c r="X28" s="15"/>
      <c r="Y28" s="15"/>
    </row>
    <row r="29" spans="1:25" ht="19.5" customHeight="1" x14ac:dyDescent="0.25">
      <c r="A29" s="19"/>
      <c r="B29" s="12"/>
      <c r="C29" s="22"/>
      <c r="D29" s="13">
        <v>2.0000000000000004E-2</v>
      </c>
      <c r="E29" s="19"/>
      <c r="F29" s="14"/>
      <c r="G29" s="15"/>
      <c r="H29" s="16" t="s">
        <v>18</v>
      </c>
      <c r="I29" s="17" t="s">
        <v>22</v>
      </c>
      <c r="J29" s="18">
        <f t="shared" si="1"/>
        <v>2.0000000000000004E-2</v>
      </c>
      <c r="K29" s="15"/>
      <c r="L29" s="47"/>
      <c r="M29" s="19"/>
      <c r="N29" s="4"/>
      <c r="R29" s="5" t="str">
        <f t="shared" si="2"/>
        <v>kg</v>
      </c>
      <c r="S29" s="5">
        <f t="shared" si="0"/>
        <v>2.0000000000000004E-2</v>
      </c>
      <c r="X29" s="15"/>
      <c r="Y29" s="15"/>
    </row>
    <row r="30" spans="1:25" ht="19.5" customHeight="1" x14ac:dyDescent="0.25">
      <c r="A30" s="19"/>
      <c r="B30" s="20"/>
      <c r="C30" s="22"/>
      <c r="D30" s="13">
        <v>0.34</v>
      </c>
      <c r="E30" s="19"/>
      <c r="F30" s="14"/>
      <c r="G30" s="15"/>
      <c r="H30" s="16" t="s">
        <v>19</v>
      </c>
      <c r="I30" s="17" t="s">
        <v>22</v>
      </c>
      <c r="J30" s="18">
        <f t="shared" si="1"/>
        <v>0.34</v>
      </c>
      <c r="K30" s="15"/>
      <c r="L30" s="47"/>
      <c r="M30" s="19"/>
      <c r="N30" s="4"/>
      <c r="R30" s="5" t="str">
        <f t="shared" si="2"/>
        <v>kg</v>
      </c>
      <c r="S30" s="5">
        <f t="shared" si="0"/>
        <v>0.34</v>
      </c>
      <c r="X30" s="15"/>
      <c r="Y30" s="15"/>
    </row>
    <row r="31" spans="1:25" ht="19.5" customHeight="1" x14ac:dyDescent="0.25">
      <c r="A31" s="19"/>
      <c r="B31" s="20"/>
      <c r="C31" s="22"/>
      <c r="D31" s="13"/>
      <c r="E31" s="19"/>
      <c r="F31" s="14"/>
      <c r="G31" s="15"/>
      <c r="H31" s="16"/>
      <c r="I31" s="17"/>
      <c r="J31" s="18" t="str">
        <f t="shared" si="1"/>
        <v/>
      </c>
      <c r="K31" s="15"/>
      <c r="L31" s="47"/>
      <c r="M31" s="19"/>
      <c r="N31" s="4"/>
      <c r="R31" s="5" t="str">
        <f t="shared" si="2"/>
        <v/>
      </c>
      <c r="S31" s="5">
        <f t="shared" si="0"/>
        <v>0</v>
      </c>
      <c r="X31" s="15"/>
      <c r="Y31" s="15"/>
    </row>
    <row r="32" spans="1:25" ht="19.5" customHeight="1" x14ac:dyDescent="0.25">
      <c r="A32" s="19"/>
      <c r="B32" s="20"/>
      <c r="C32" s="22"/>
      <c r="D32" s="13"/>
      <c r="E32" s="19"/>
      <c r="F32" s="14"/>
      <c r="G32" s="15"/>
      <c r="H32" s="16"/>
      <c r="I32" s="17"/>
      <c r="J32" s="18" t="str">
        <f t="shared" si="1"/>
        <v/>
      </c>
      <c r="K32" s="15"/>
      <c r="L32" s="47"/>
      <c r="M32" s="19"/>
      <c r="N32" s="4"/>
      <c r="R32" s="5" t="str">
        <f t="shared" si="2"/>
        <v/>
      </c>
      <c r="S32" s="5">
        <f t="shared" si="0"/>
        <v>0</v>
      </c>
      <c r="X32" s="15"/>
      <c r="Y32" s="15"/>
    </row>
    <row r="33" spans="1:25" ht="19.5" customHeight="1" x14ac:dyDescent="0.25">
      <c r="A33" s="19"/>
      <c r="B33" s="20"/>
      <c r="C33" s="22"/>
      <c r="D33" s="13"/>
      <c r="E33" s="19"/>
      <c r="F33" s="14"/>
      <c r="G33" s="15"/>
      <c r="H33" s="16"/>
      <c r="I33" s="17"/>
      <c r="J33" s="18" t="str">
        <f t="shared" si="1"/>
        <v/>
      </c>
      <c r="K33" s="15"/>
      <c r="L33" s="47"/>
      <c r="M33" s="19"/>
      <c r="N33" s="4"/>
      <c r="R33" s="5" t="str">
        <f t="shared" si="2"/>
        <v/>
      </c>
      <c r="S33" s="5">
        <f t="shared" si="0"/>
        <v>0</v>
      </c>
      <c r="X33" s="15"/>
      <c r="Y33" s="15"/>
    </row>
    <row r="34" spans="1:25" ht="19.5" customHeight="1" x14ac:dyDescent="0.25">
      <c r="A34" s="19"/>
      <c r="B34" s="20"/>
      <c r="C34" s="22"/>
      <c r="D34" s="13"/>
      <c r="E34" s="19"/>
      <c r="F34" s="14"/>
      <c r="G34" s="15"/>
      <c r="H34" s="16"/>
      <c r="I34" s="17"/>
      <c r="J34" s="18" t="str">
        <f t="shared" si="1"/>
        <v/>
      </c>
      <c r="K34" s="15"/>
      <c r="L34" s="47"/>
      <c r="M34" s="19"/>
      <c r="N34" s="4"/>
      <c r="R34" s="5" t="str">
        <f t="shared" si="2"/>
        <v/>
      </c>
      <c r="S34" s="5">
        <f t="shared" si="0"/>
        <v>0</v>
      </c>
      <c r="X34" s="15"/>
      <c r="Y34" s="15"/>
    </row>
    <row r="35" spans="1:25" ht="19.5" customHeight="1" x14ac:dyDescent="0.25">
      <c r="A35" s="19"/>
      <c r="B35" s="20"/>
      <c r="C35" s="22"/>
      <c r="D35" s="13"/>
      <c r="E35" s="19"/>
      <c r="F35" s="14"/>
      <c r="G35" s="15"/>
      <c r="H35" s="16"/>
      <c r="I35" s="17"/>
      <c r="J35" s="18" t="str">
        <f t="shared" si="1"/>
        <v/>
      </c>
      <c r="K35" s="15"/>
      <c r="L35" s="47"/>
      <c r="M35" s="19"/>
      <c r="N35" s="4"/>
      <c r="R35" s="5" t="str">
        <f t="shared" si="2"/>
        <v/>
      </c>
      <c r="S35" s="5">
        <f t="shared" si="0"/>
        <v>0</v>
      </c>
      <c r="X35" s="15"/>
      <c r="Y35" s="15"/>
    </row>
    <row r="36" spans="1:25" ht="19.5" customHeight="1" x14ac:dyDescent="0.25">
      <c r="A36" s="19"/>
      <c r="B36" s="20"/>
      <c r="C36" s="22"/>
      <c r="D36" s="13"/>
      <c r="E36" s="19"/>
      <c r="F36" s="14"/>
      <c r="G36" s="15"/>
      <c r="H36" s="16"/>
      <c r="I36" s="17"/>
      <c r="J36" s="18" t="str">
        <f t="shared" si="1"/>
        <v/>
      </c>
      <c r="K36" s="15"/>
      <c r="L36" s="47"/>
      <c r="M36" s="19"/>
      <c r="N36" s="4"/>
      <c r="R36" s="5" t="str">
        <f t="shared" si="2"/>
        <v/>
      </c>
      <c r="S36" s="5">
        <f t="shared" si="0"/>
        <v>0</v>
      </c>
      <c r="X36" s="15"/>
      <c r="Y36" s="15"/>
    </row>
    <row r="37" spans="1:25" ht="19.5" customHeight="1" x14ac:dyDescent="0.25">
      <c r="A37" s="19"/>
      <c r="B37" s="20"/>
      <c r="C37" s="22"/>
      <c r="D37" s="13"/>
      <c r="E37" s="19"/>
      <c r="F37" s="14"/>
      <c r="G37" s="15"/>
      <c r="H37" s="16"/>
      <c r="I37" s="17"/>
      <c r="J37" s="18" t="str">
        <f t="shared" si="1"/>
        <v/>
      </c>
      <c r="K37" s="15"/>
      <c r="L37" s="48"/>
      <c r="M37" s="19"/>
      <c r="N37" s="4"/>
      <c r="R37" s="5" t="str">
        <f t="shared" si="2"/>
        <v/>
      </c>
      <c r="S37" s="5">
        <f t="shared" si="0"/>
        <v>0</v>
      </c>
      <c r="X37" s="15"/>
      <c r="Y37" s="15"/>
    </row>
    <row r="38" spans="1:25" ht="3.75" customHeight="1" x14ac:dyDescent="0.25">
      <c r="A38" s="37"/>
      <c r="B38" s="37"/>
      <c r="C38" s="22"/>
      <c r="D38" s="38"/>
      <c r="E38" s="22"/>
      <c r="F38" s="21"/>
      <c r="G38" s="22"/>
      <c r="H38" s="22"/>
      <c r="I38" s="22"/>
      <c r="J38" s="22"/>
      <c r="K38" s="22"/>
      <c r="L38" s="19"/>
      <c r="M38" s="19"/>
      <c r="N38" s="4"/>
      <c r="Q38" s="5" t="str">
        <f t="shared" ref="Q38:Y38" si="3">IF(S38&lt;&gt;"","X","")</f>
        <v/>
      </c>
      <c r="R38" s="5" t="str">
        <f t="shared" si="3"/>
        <v/>
      </c>
      <c r="S38" s="5" t="str">
        <f t="shared" si="3"/>
        <v/>
      </c>
      <c r="T38" s="5" t="str">
        <f t="shared" si="3"/>
        <v/>
      </c>
      <c r="U38" s="5" t="str">
        <f t="shared" si="3"/>
        <v/>
      </c>
      <c r="V38" s="5" t="str">
        <f t="shared" si="3"/>
        <v/>
      </c>
      <c r="W38" s="5" t="str">
        <f t="shared" si="3"/>
        <v/>
      </c>
      <c r="X38" s="37" t="str">
        <f t="shared" si="3"/>
        <v/>
      </c>
      <c r="Y38" s="37" t="str">
        <f t="shared" si="3"/>
        <v/>
      </c>
    </row>
    <row r="39" spans="1:25" ht="3.75" customHeight="1" thickBot="1" x14ac:dyDescent="0.3">
      <c r="A39" s="5"/>
      <c r="B39" s="5"/>
      <c r="C39" s="22"/>
      <c r="D39" s="24"/>
      <c r="E39" s="5"/>
      <c r="F39" s="4"/>
      <c r="G39" s="5"/>
      <c r="H39" s="23"/>
      <c r="I39" s="24"/>
      <c r="J39" s="25"/>
      <c r="K39" s="5"/>
      <c r="L39" s="6"/>
      <c r="M39" s="6"/>
      <c r="N39" s="4"/>
      <c r="X39" s="5"/>
      <c r="Y39" s="5"/>
    </row>
    <row r="40" spans="1:25" ht="21" customHeight="1" thickBot="1" x14ac:dyDescent="0.3">
      <c r="A40" s="39"/>
      <c r="B40" s="39"/>
      <c r="C40" s="22"/>
      <c r="D40" s="40">
        <f>S40</f>
        <v>2.0649999999999999</v>
      </c>
      <c r="E40" s="5"/>
      <c r="F40" s="4"/>
      <c r="G40" s="5"/>
      <c r="H40" s="26">
        <f ca="1">NOW()</f>
        <v>42687.922415740744</v>
      </c>
      <c r="I40" s="27"/>
      <c r="J40" s="28">
        <f>IF($I$5&lt;&gt;"",$I$5*I3,I3*D40)</f>
        <v>2.0649999999999999</v>
      </c>
      <c r="K40" s="5"/>
      <c r="L40" s="6"/>
      <c r="M40" s="6"/>
      <c r="N40" s="4"/>
      <c r="R40" s="5">
        <f>COUNTIF(R14:R37,"=St.")</f>
        <v>0</v>
      </c>
      <c r="S40" s="5">
        <f>SUM(S13:S39)</f>
        <v>2.0649999999999999</v>
      </c>
      <c r="X40" s="5"/>
      <c r="Y40" s="5"/>
    </row>
    <row r="41" spans="1:25" ht="4.5" hidden="1" customHeight="1" x14ac:dyDescent="0.25">
      <c r="A41" s="39"/>
      <c r="B41" s="39"/>
      <c r="C41" s="22"/>
      <c r="D41" s="30"/>
      <c r="E41" s="6"/>
      <c r="F41" s="8"/>
      <c r="G41" s="5"/>
      <c r="H41" s="29"/>
      <c r="I41" s="30"/>
      <c r="J41" s="31">
        <f>IF($I$5&lt;&gt;"",I3*$I$5/$D$40,I3)</f>
        <v>1</v>
      </c>
      <c r="K41" s="5"/>
      <c r="L41" s="6"/>
      <c r="M41" s="6"/>
      <c r="N41" s="4"/>
      <c r="X41" s="5"/>
      <c r="Y41" s="5"/>
    </row>
    <row r="42" spans="1:25" ht="4.5" customHeight="1" x14ac:dyDescent="0.25">
      <c r="A42" s="39"/>
      <c r="B42" s="39"/>
      <c r="C42" s="22"/>
      <c r="D42" s="30"/>
      <c r="E42" s="6"/>
      <c r="F42" s="8"/>
      <c r="G42" s="5"/>
      <c r="H42" s="32"/>
      <c r="I42" s="30"/>
      <c r="J42" s="33"/>
      <c r="K42" s="5"/>
      <c r="L42" s="6"/>
      <c r="M42" s="6"/>
      <c r="N42" s="4"/>
      <c r="X42" s="5"/>
      <c r="Y42" s="5"/>
    </row>
    <row r="43" spans="1:25" ht="4.5" customHeight="1" x14ac:dyDescent="0.25">
      <c r="A43" s="6"/>
      <c r="B43" s="6"/>
      <c r="C43" s="22"/>
      <c r="D43" s="5"/>
      <c r="E43" s="6"/>
      <c r="F43" s="8"/>
      <c r="G43" s="4"/>
      <c r="H43" s="4"/>
      <c r="I43" s="4"/>
      <c r="J43" s="4"/>
      <c r="K43" s="4"/>
      <c r="L43" s="4"/>
      <c r="M43" s="4"/>
      <c r="N43" s="4"/>
      <c r="X43" s="5"/>
      <c r="Y43" s="5"/>
    </row>
    <row r="44" spans="1:25" ht="15.75" x14ac:dyDescent="0.25">
      <c r="A44" s="34"/>
      <c r="B44" s="34"/>
      <c r="C44" s="22"/>
      <c r="D44" s="35"/>
      <c r="E44" s="34"/>
      <c r="F44" s="34"/>
      <c r="G44" s="34"/>
      <c r="H44" s="34"/>
      <c r="I44" s="35"/>
      <c r="J44" s="5"/>
      <c r="K44" s="34"/>
      <c r="L44" s="34"/>
      <c r="M44" s="34"/>
      <c r="N44" s="5"/>
    </row>
    <row r="45" spans="1:25" ht="22.5" customHeight="1" x14ac:dyDescent="0.25">
      <c r="A45" s="5"/>
      <c r="B45" s="36" t="s">
        <v>5</v>
      </c>
      <c r="C45" s="5"/>
      <c r="D45" s="5"/>
      <c r="E45" s="5"/>
      <c r="F45" s="5"/>
      <c r="G45" s="5"/>
      <c r="H45" s="5"/>
      <c r="I45" s="5"/>
      <c r="J45" s="5"/>
      <c r="K45" s="5"/>
      <c r="L45" s="5"/>
      <c r="M45" s="5"/>
      <c r="N45" s="5"/>
    </row>
    <row r="46" spans="1:25" ht="6" customHeight="1" x14ac:dyDescent="0.25">
      <c r="A46" s="5"/>
      <c r="B46" s="5"/>
      <c r="C46" s="5"/>
      <c r="D46" s="5"/>
      <c r="E46" s="5"/>
      <c r="F46" s="5"/>
      <c r="G46" s="5"/>
      <c r="H46" s="5"/>
      <c r="I46" s="5"/>
      <c r="J46" s="5"/>
      <c r="K46" s="5"/>
      <c r="L46" s="5"/>
      <c r="M46" s="5"/>
      <c r="N46" s="5"/>
    </row>
    <row r="47" spans="1:25" ht="161.25" customHeight="1" x14ac:dyDescent="0.25">
      <c r="A47" s="5"/>
      <c r="B47" s="49" t="s">
        <v>6</v>
      </c>
      <c r="C47" s="50"/>
      <c r="D47" s="50"/>
      <c r="E47" s="50"/>
      <c r="F47" s="50"/>
      <c r="G47" s="50"/>
      <c r="H47" s="50"/>
      <c r="I47" s="50"/>
      <c r="J47" s="50"/>
      <c r="K47" s="50"/>
      <c r="L47" s="50"/>
      <c r="M47" s="51"/>
      <c r="N47" s="5"/>
    </row>
    <row r="48" spans="1:25" x14ac:dyDescent="0.25">
      <c r="A48" s="5"/>
      <c r="B48" s="5"/>
      <c r="C48" s="22"/>
      <c r="D48" s="5"/>
      <c r="E48" s="5"/>
      <c r="F48" s="5"/>
      <c r="G48" s="5"/>
      <c r="H48" s="5"/>
      <c r="I48" s="5"/>
      <c r="J48" s="5"/>
      <c r="K48" s="5"/>
      <c r="L48" s="5"/>
      <c r="M48" s="5"/>
      <c r="N48" s="5"/>
    </row>
    <row r="49" spans="1:14" ht="18.75" x14ac:dyDescent="0.3">
      <c r="A49" s="5"/>
      <c r="B49" s="52"/>
      <c r="C49" s="52"/>
      <c r="D49" s="52"/>
      <c r="E49" s="52"/>
      <c r="F49" s="52"/>
      <c r="G49" s="52"/>
      <c r="H49" s="52"/>
      <c r="I49" s="52"/>
      <c r="J49" s="52"/>
      <c r="K49" s="52"/>
      <c r="L49" s="52"/>
      <c r="M49" s="52"/>
      <c r="N49" s="5"/>
    </row>
    <row r="50" spans="1:14" x14ac:dyDescent="0.25">
      <c r="A50" s="5"/>
      <c r="B50" s="5"/>
      <c r="C50" s="22"/>
      <c r="D50" s="5"/>
      <c r="E50" s="5"/>
      <c r="F50" s="5"/>
      <c r="G50" s="5"/>
      <c r="H50" s="5"/>
      <c r="I50" s="5"/>
      <c r="J50" s="5"/>
      <c r="K50" s="5"/>
      <c r="L50" s="5"/>
      <c r="M50" s="5"/>
      <c r="N50" s="5"/>
    </row>
  </sheetData>
  <sheetProtection algorithmName="SHA-512" hashValue="PpfEG4QNktzYGQ1g/Gr25CJQ6Pk5EG3xGpLM2zT5GJmj5M631lUgmzH9kUB5wg56oHrjT2xtJJy881BTUgo1uw==" saltValue="IgwTKtQuDWCRw7v3s80GUQ==" spinCount="100000" sheet="1" objects="1" scenarios="1"/>
  <mergeCells count="11">
    <mergeCell ref="L14:L37"/>
    <mergeCell ref="B47:M47"/>
    <mergeCell ref="B49:M49"/>
    <mergeCell ref="B3:H5"/>
    <mergeCell ref="I3:K3"/>
    <mergeCell ref="I5:K5"/>
    <mergeCell ref="H9:H11"/>
    <mergeCell ref="J9:L9"/>
    <mergeCell ref="B11:B12"/>
    <mergeCell ref="D11:D12"/>
    <mergeCell ref="J11:L11"/>
  </mergeCells>
  <conditionalFormatting sqref="J14:J37">
    <cfRule type="expression" dxfId="10" priority="10" stopIfTrue="1">
      <formula>OR($B14="u",$B14="o2")</formula>
    </cfRule>
    <cfRule type="expression" dxfId="9" priority="11" stopIfTrue="1">
      <formula>$B14="u2"</formula>
    </cfRule>
  </conditionalFormatting>
  <conditionalFormatting sqref="H14:H37">
    <cfRule type="expression" dxfId="8" priority="5">
      <formula>EM="X"</formula>
    </cfRule>
    <cfRule type="expression" dxfId="7" priority="6">
      <formula>AND(EM="X",$B14="u2")</formula>
    </cfRule>
    <cfRule type="expression" dxfId="6" priority="7">
      <formula>AND(EM&lt;&gt;"X",$B14="u2")</formula>
    </cfRule>
    <cfRule type="expression" dxfId="5" priority="8">
      <formula>AND(EM="X",OR($B14="u",$B14="o2"))</formula>
    </cfRule>
    <cfRule type="expression" dxfId="4" priority="9">
      <formula>AND(EM&lt;&gt;"X",OR($B14="u",$B14="o2"))</formula>
    </cfRule>
  </conditionalFormatting>
  <conditionalFormatting sqref="D14:D37 B24:B37 I14:I37">
    <cfRule type="expression" dxfId="3" priority="4">
      <formula>EM="X"</formula>
    </cfRule>
  </conditionalFormatting>
  <conditionalFormatting sqref="L14:L37">
    <cfRule type="expression" dxfId="2" priority="3">
      <formula>EM="X"</formula>
    </cfRule>
  </conditionalFormatting>
  <conditionalFormatting sqref="J11:L11 J9:L9">
    <cfRule type="expression" dxfId="1" priority="2">
      <formula>EM="X"</formula>
    </cfRule>
  </conditionalFormatting>
  <conditionalFormatting sqref="B14:B23">
    <cfRule type="expression" dxfId="0" priority="1">
      <formula>EM="X"</formula>
    </cfRule>
  </conditionalFormatting>
  <dataValidations count="3">
    <dataValidation type="list" allowBlank="1" showInputMessage="1" showErrorMessage="1" errorTitle="Falsche Eingabe" error="Diese Zelle ist entweder leer oder enthält ein X." promptTitle="Falsche Eingabe" sqref="B6">
      <formula1>$S$5:$S$6</formula1>
    </dataValidation>
    <dataValidation type="list" allowBlank="1" showErrorMessage="1" sqref="I14:I37">
      <formula1>"kg,ltr,St."</formula1>
    </dataValidation>
    <dataValidation type="list" allowBlank="1" showInputMessage="1" showErrorMessage="1" sqref="B14:B37">
      <formula1>"o,u,o2,u2"</formula1>
    </dataValidation>
  </dataValidations>
  <pageMargins left="0.19" right="0.11" top="0.17" bottom="0.11" header="0.28000000000000003" footer="0.1"/>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3</vt:i4>
      </vt:variant>
    </vt:vector>
  </HeadingPairs>
  <TitlesOfParts>
    <vt:vector size="4" baseType="lpstr">
      <vt:lpstr>Rezeptur</vt:lpstr>
      <vt:lpstr>Rezeptur!Druckbereich</vt:lpstr>
      <vt:lpstr>EM</vt:lpstr>
      <vt:lpstr>Rezeptur!Print_Area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Rezeptur-Vorlage</dc:title>
  <dc:creator>Messemer</dc:creator>
  <cp:lastModifiedBy>Messemer</cp:lastModifiedBy>
  <cp:lastPrinted>2016-05-30T21:31:48Z</cp:lastPrinted>
  <dcterms:created xsi:type="dcterms:W3CDTF">2016-05-29T23:20:14Z</dcterms:created>
  <dcterms:modified xsi:type="dcterms:W3CDTF">2016-11-13T21:08:23Z</dcterms:modified>
</cp:coreProperties>
</file>