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C:\Users\Messemer\Documents\aktuelle Projekte\brotkruemel_de\Rezepturen für Website\15. Weizenmischbrot 80_20 mit ST u. VT\"/>
    </mc:Choice>
  </mc:AlternateContent>
  <bookViews>
    <workbookView xWindow="2040" yWindow="0" windowWidth="24000" windowHeight="9510"/>
  </bookViews>
  <sheets>
    <sheet name="Rezeptur" sheetId="1" r:id="rId1"/>
  </sheets>
  <definedNames>
    <definedName name="EM">Rezeptur!$B$6</definedName>
    <definedName name="Print_Area" localSheetId="0">Rezeptur!$G$8:$M$42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D14" i="1"/>
  <c r="H40" i="1" l="1"/>
  <c r="Y38" i="1"/>
  <c r="W38" i="1" s="1"/>
  <c r="U38" i="1" s="1"/>
  <c r="S38" i="1" s="1"/>
  <c r="Q38" i="1" s="1"/>
  <c r="X38" i="1"/>
  <c r="V38" i="1" s="1"/>
  <c r="T38" i="1" s="1"/>
  <c r="R38" i="1" s="1"/>
  <c r="S37" i="1"/>
  <c r="R37" i="1"/>
  <c r="S36" i="1"/>
  <c r="R36" i="1"/>
  <c r="S35" i="1"/>
  <c r="R35" i="1"/>
  <c r="S34" i="1"/>
  <c r="R34" i="1"/>
  <c r="S33" i="1"/>
  <c r="R33" i="1"/>
  <c r="S32" i="1"/>
  <c r="R32" i="1"/>
  <c r="S31" i="1"/>
  <c r="R31" i="1"/>
  <c r="S30" i="1"/>
  <c r="R30" i="1"/>
  <c r="S29" i="1"/>
  <c r="R29" i="1"/>
  <c r="S28" i="1"/>
  <c r="R28" i="1"/>
  <c r="S27" i="1"/>
  <c r="R27" i="1"/>
  <c r="S26" i="1"/>
  <c r="R26" i="1"/>
  <c r="S25" i="1"/>
  <c r="R25" i="1"/>
  <c r="S24" i="1"/>
  <c r="R24" i="1"/>
  <c r="S23" i="1"/>
  <c r="R23" i="1"/>
  <c r="S22" i="1"/>
  <c r="R22" i="1"/>
  <c r="S21" i="1"/>
  <c r="R21" i="1"/>
  <c r="S20" i="1"/>
  <c r="R20" i="1"/>
  <c r="S19" i="1"/>
  <c r="R19" i="1"/>
  <c r="S18" i="1"/>
  <c r="R18" i="1"/>
  <c r="S17" i="1"/>
  <c r="R17" i="1"/>
  <c r="S16" i="1"/>
  <c r="R16" i="1"/>
  <c r="S15" i="1"/>
  <c r="R15" i="1"/>
  <c r="S14" i="1"/>
  <c r="R14" i="1"/>
  <c r="R40" i="1" l="1"/>
  <c r="S40" i="1"/>
  <c r="D40" i="1" s="1"/>
  <c r="J40" i="1" l="1"/>
  <c r="J41" i="1"/>
  <c r="J14" i="1" s="1"/>
  <c r="J37" i="1"/>
  <c r="J29" i="1"/>
  <c r="J31" i="1"/>
  <c r="J36" i="1"/>
  <c r="J30" i="1"/>
  <c r="J35" i="1"/>
  <c r="J32" i="1"/>
  <c r="J33" i="1"/>
  <c r="J34" i="1"/>
  <c r="J16" i="1" l="1"/>
  <c r="J25" i="1"/>
  <c r="J20" i="1"/>
  <c r="J15" i="1"/>
  <c r="J17" i="1"/>
  <c r="J22" i="1"/>
  <c r="J26" i="1"/>
  <c r="J23" i="1"/>
  <c r="J24" i="1"/>
  <c r="J18" i="1"/>
  <c r="J28" i="1"/>
  <c r="J27" i="1"/>
  <c r="J19" i="1"/>
  <c r="J21" i="1"/>
</calcChain>
</file>

<file path=xl/sharedStrings.xml><?xml version="1.0" encoding="utf-8"?>
<sst xmlns="http://schemas.openxmlformats.org/spreadsheetml/2006/main" count="63" uniqueCount="30">
  <si>
    <t xml:space="preserve"> </t>
  </si>
  <si>
    <t>Eingabemodus (X im Feld eintragen, vor dem Ausdruck rausnehmen)</t>
  </si>
  <si>
    <t>X</t>
  </si>
  <si>
    <t>Vorprodukt-
Steuerung</t>
  </si>
  <si>
    <t>Menge</t>
  </si>
  <si>
    <r>
      <t xml:space="preserve">Funktionsweise der Tabelle </t>
    </r>
    <r>
      <rPr>
        <sz val="11"/>
        <color rgb="FF993300"/>
        <rFont val="Lato"/>
        <family val="2"/>
      </rPr>
      <t>(bitte zumindest 1x lesen)</t>
    </r>
  </si>
  <si>
    <t xml:space="preserve">Die Tabelle dient dazu Rezepturen bequem und auf benötigte Mengen umrechnen zu können.
Um zu sehen welche Felder ausgefüllt werden, schreiben Sie in die Zelle B6 (Eingabemodus) ein "x". Sodann werden alle Eingabefelder gelb markiert. Vor dem Ausdruck nimmt man das "X" wieder raus, so dass der Ausdruck einen komplett weißen Hintergrund hat.
- In Spalte D werden die Mengen der einzelnen Rostoffe eingetragen
- Spalte H enthält die Bezeichnungen der einzelnen Rohstoffe
- In Spalte I können Sie eine Einheit auswählen. Bedenken Sie, dass Sie Rezepturen, in denen auch die Einheit "Stück" vorkommt, nicht auf ein bestimmtes Gewicht gerechnet werden können.
- Spalte B bietet die Möglichkeit die Zutaten zu verschachteln. Der Buchstabe "o" steht für einen Oberbegriff (z.B. Sauerteig), "u" für die Unterzutat erster Ebene (z.B. Roggenmehl, Wasser, Anstellgut). Wollen Sie noch weiter verschachteln, verwenden Sie "o2" und "u2".
- Im großen Feld können Sie die Informationen zur Herstellungsweise hinterlegen. Zeilenumbrüche machen Sie dort mit "Alt" + "Return".
</t>
  </si>
  <si>
    <t>Multiplikator (wie oft soll die Rezeptur hergestellt werden)
z.B. "2,0  x" Grundrezeptur oder "4,0 x" Brote á 570 g</t>
  </si>
  <si>
    <t>Multiplikationsbasis (soll die Grundrezeptur oder eine bestimmte Rezepturmenge (z.B. 570g) zum Berechnen genutzt werden)</t>
  </si>
  <si>
    <t>o</t>
  </si>
  <si>
    <t>kg</t>
  </si>
  <si>
    <t>u</t>
  </si>
  <si>
    <t>Hefe frisch</t>
  </si>
  <si>
    <t>Wasser lauwarm</t>
  </si>
  <si>
    <t>Salz</t>
  </si>
  <si>
    <t>Weizenmehl Type 550, 812 oder 1050</t>
  </si>
  <si>
    <t>Dinkelvollkornextrudat</t>
  </si>
  <si>
    <t>Weizenmehl Type 812 oder 1050</t>
  </si>
  <si>
    <t>Malzextraktmehl</t>
  </si>
  <si>
    <t/>
  </si>
  <si>
    <t>Vorteig TA200</t>
  </si>
  <si>
    <t>Wasser 30°C</t>
  </si>
  <si>
    <t>Anstellgut Weizen od. Roggen</t>
  </si>
  <si>
    <t>Sauerteig TA200</t>
  </si>
  <si>
    <t>Roggenmehl Type 1150</t>
  </si>
  <si>
    <t>Pflanzenöl od. weiche Butter</t>
  </si>
  <si>
    <t>Weizenmischbrot 80/20 mit Vor- u. Sauerteig</t>
  </si>
  <si>
    <t xml:space="preserve">Wasser </t>
  </si>
  <si>
    <r>
      <rPr>
        <b/>
        <sz val="11"/>
        <color theme="1"/>
        <rFont val="Lato"/>
      </rPr>
      <t>Sauerteig:</t>
    </r>
    <r>
      <rPr>
        <sz val="11"/>
        <color theme="1"/>
        <rFont val="Lato"/>
      </rPr>
      <t xml:space="preserve"> Reifezeit ca. 16 - 24 St. bei 26°C oder 33°C fallend auf ca. 23°C
</t>
    </r>
    <r>
      <rPr>
        <b/>
        <sz val="11"/>
        <color theme="1"/>
        <rFont val="Lato"/>
      </rPr>
      <t>Vorteig:</t>
    </r>
    <r>
      <rPr>
        <sz val="11"/>
        <color theme="1"/>
        <rFont val="Lato"/>
      </rPr>
      <t xml:space="preserve"> Zutaten ca. 3 Min. verkneten, ca. 2 Std. bei Raumtemperatur (20-22°C) anspringen lassen, dann 8-46 Std. kühl stellen (ca. 7°C).
</t>
    </r>
    <r>
      <rPr>
        <b/>
        <sz val="11"/>
        <color theme="1"/>
        <rFont val="Lato"/>
      </rPr>
      <t>Teigherstellung:</t>
    </r>
    <r>
      <rPr>
        <sz val="11"/>
        <color theme="1"/>
        <rFont val="Lato"/>
      </rPr>
      <t xml:space="preserve"> Alle Zutaten vermischen und verkneten.
</t>
    </r>
    <r>
      <rPr>
        <b/>
        <sz val="11"/>
        <color theme="1"/>
        <rFont val="Lato"/>
      </rPr>
      <t>Knetzeit:</t>
    </r>
    <r>
      <rPr>
        <sz val="11"/>
        <color theme="1"/>
        <rFont val="Lato"/>
      </rPr>
      <t xml:space="preserve"> ca.10 Min., der Teig sollte sich am Ende der Knetzeit vom Schüsselrand und -boden lösen.
</t>
    </r>
    <r>
      <rPr>
        <b/>
        <sz val="11"/>
        <color theme="1"/>
        <rFont val="Lato"/>
      </rPr>
      <t>Teigtemperatur</t>
    </r>
    <r>
      <rPr>
        <sz val="11"/>
        <color theme="1"/>
        <rFont val="Lato"/>
      </rPr>
      <t xml:space="preserve">:  24 bis max. 26°C  wären optimal
</t>
    </r>
    <r>
      <rPr>
        <b/>
        <sz val="11"/>
        <color theme="1"/>
        <rFont val="Lato"/>
      </rPr>
      <t>Teigruhe:</t>
    </r>
    <r>
      <rPr>
        <sz val="11"/>
        <color theme="1"/>
        <rFont val="Lato"/>
      </rPr>
      <t xml:space="preserve"> ca. 30 Min. - nach 15 Min. 1x aufzeihen/falten.
</t>
    </r>
    <r>
      <rPr>
        <b/>
        <sz val="11"/>
        <color theme="1"/>
        <rFont val="Lato"/>
      </rPr>
      <t>Aufarbeitung:</t>
    </r>
    <r>
      <rPr>
        <sz val="11"/>
        <color theme="1"/>
        <rFont val="Lato"/>
      </rPr>
      <t xml:space="preserve"> Teig nach der Teigruhe auf eine bemehlte Unterlage geben, 1-2x aufziehen/falten, 5 Min. entspannen lassen, dann Teig teilen, leicht mit Mehl bestäuben und rundwirken. In den Teigschluss etwas Mehl einarbeiten. Teig mit dem </t>
    </r>
    <r>
      <rPr>
        <u/>
        <sz val="11"/>
        <color theme="1"/>
        <rFont val="Lato"/>
      </rPr>
      <t>Teigschluß nach unten</t>
    </r>
    <r>
      <rPr>
        <sz val="11"/>
        <color theme="1"/>
        <rFont val="Lato"/>
      </rPr>
      <t xml:space="preserve"> in ein bemehltes Gärkörbchen legen, der Schluß ist im Ofen oben und reißt rustikal auf. 
Oder langwirken und in eine gefettete Backform legen (max. ½ voll). Oberfläche leicht befeuchten. Vor dem Backen stippen od. einscheiden.
Teig abdecken damit der Teig nicht austrocknet. 
</t>
    </r>
    <r>
      <rPr>
        <b/>
        <sz val="11"/>
        <color theme="1"/>
        <rFont val="Lato"/>
      </rPr>
      <t xml:space="preserve">Stückgare: </t>
    </r>
    <r>
      <rPr>
        <sz val="11"/>
        <color theme="1"/>
        <rFont val="Lato"/>
      </rPr>
      <t xml:space="preserve">ca. 50-60 Min. - bei optimalerweise 30°C - bis zur knapp vollen Gare.
Der Teig sollte gutsichtbar aufgefangen sein, sich etwa verdoppelt haben, bevor er im vorgeheizten Ofen gebacken wird.  
</t>
    </r>
    <r>
      <rPr>
        <b/>
        <sz val="11"/>
        <color theme="1"/>
        <rFont val="Lato"/>
      </rPr>
      <t xml:space="preserve">Backen: </t>
    </r>
    <r>
      <rPr>
        <sz val="11"/>
        <color theme="1"/>
        <rFont val="Lato"/>
      </rPr>
      <t xml:space="preserve">Backofen mit Backblech od. Backstein vorheizen auf 240-250°C. Brote auf heißes Backblech/Backstein legen mit Schwaden anbacken (3-4x kräftig Wasser in den Ofen/Ofenwände sprühen). Brot ca. 15 Min. bei 240-250°C anbacken, fallend auf 190-200°C ausbacken, nach ca. 20 Min. Schwaden ablassen (Ofentüre kurz öffnen).
</t>
    </r>
    <r>
      <rPr>
        <b/>
        <sz val="11"/>
        <color theme="1"/>
        <rFont val="Lato"/>
      </rPr>
      <t xml:space="preserve">Backzeit gesamt: </t>
    </r>
    <r>
      <rPr>
        <sz val="11"/>
        <color theme="1"/>
        <rFont val="Lato"/>
      </rPr>
      <t>ca. 50 Min.</t>
    </r>
  </si>
  <si>
    <t xml:space="preserve">Grundrezeptur ergibt zwei  Brote zu ca. 800 g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</si>
</sst>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quot; x&quot;"/>
    <numFmt numFmtId="165" formatCode="0.000&quot; kg&quot;"/>
    <numFmt numFmtId="166" formatCode="0.000"/>
    <numFmt numFmtId="167" formatCode="0.000&quot; kg &quot;"/>
    <numFmt numFmtId="168" formatCode="d/m/yyyy\ \ \ h:mm;@"/>
    <numFmt numFmtId="169" formatCode="0.0000"/>
  </numFmts>
  <fonts count="26" x14ac:knownFonts="1">
    <font>
      <sz val="11"/>
      <color theme="1"/>
      <name val="Calibri"/>
      <family val="2"/>
      <scheme val="minor"/>
    </font>
    <font>
      <sz val="11"/>
      <color theme="1"/>
      <name val="Lato"/>
      <family val="2"/>
    </font>
    <font>
      <sz val="26"/>
      <color rgb="FF993300"/>
      <name val="Lato"/>
      <family val="2"/>
    </font>
    <font>
      <b/>
      <sz val="18"/>
      <name val="Lato"/>
      <family val="2"/>
    </font>
    <font>
      <sz val="10"/>
      <color rgb="FF993300"/>
      <name val="Lato"/>
      <family val="2"/>
    </font>
    <font>
      <sz val="14"/>
      <name val="Lato"/>
      <family val="2"/>
    </font>
    <font>
      <b/>
      <sz val="16"/>
      <name val="Lato"/>
      <family val="2"/>
    </font>
    <font>
      <sz val="10"/>
      <name val="Lato"/>
      <family val="2"/>
    </font>
    <font>
      <b/>
      <sz val="18"/>
      <color rgb="FF993300"/>
      <name val="Lato"/>
      <family val="2"/>
    </font>
    <font>
      <sz val="11"/>
      <name val="Lato"/>
      <family val="2"/>
    </font>
    <font>
      <b/>
      <sz val="18"/>
      <color theme="1"/>
      <name val="Lato"/>
      <family val="2"/>
    </font>
    <font>
      <b/>
      <sz val="22"/>
      <color theme="5" tint="-0.499984740745262"/>
      <name val="Lato"/>
      <family val="2"/>
    </font>
    <font>
      <sz val="9"/>
      <color theme="1"/>
      <name val="Lato"/>
      <family val="2"/>
    </font>
    <font>
      <sz val="12"/>
      <color theme="1"/>
      <name val="Lato"/>
      <family val="2"/>
    </font>
    <font>
      <b/>
      <sz val="14"/>
      <name val="Lato"/>
      <family val="2"/>
    </font>
    <font>
      <b/>
      <sz val="10"/>
      <color indexed="42"/>
      <name val="Lato"/>
      <family val="2"/>
    </font>
    <font>
      <b/>
      <sz val="11"/>
      <name val="Lato"/>
      <family val="2"/>
    </font>
    <font>
      <b/>
      <sz val="10"/>
      <name val="Lato"/>
      <family val="2"/>
    </font>
    <font>
      <sz val="11"/>
      <color rgb="FF993300"/>
      <name val="Lato"/>
      <family val="2"/>
    </font>
    <font>
      <b/>
      <sz val="12"/>
      <name val="Lato"/>
      <family val="2"/>
    </font>
    <font>
      <sz val="16"/>
      <color rgb="FF993300"/>
      <name val="Lato"/>
      <family val="2"/>
    </font>
    <font>
      <u/>
      <sz val="11"/>
      <color theme="10"/>
      <name val="Calibri"/>
      <family val="2"/>
      <scheme val="minor"/>
    </font>
    <font>
      <u/>
      <sz val="14"/>
      <color rgb="FF993300"/>
      <name val="Calibri"/>
      <family val="2"/>
      <scheme val="minor"/>
    </font>
    <font>
      <b/>
      <sz val="11"/>
      <color theme="1"/>
      <name val="Lato"/>
    </font>
    <font>
      <sz val="11"/>
      <color theme="1"/>
      <name val="Lato"/>
    </font>
    <font>
      <u/>
      <sz val="11"/>
      <color theme="1"/>
      <name val="Lato"/>
    </font>
  </fonts>
  <fills count="7">
    <fill>
      <patternFill patternType="none"/>
    </fill>
    <fill>
      <patternFill patternType="gray125"/>
    </fill>
    <fill>
      <patternFill patternType="solid">
        <fgColor indexed="47"/>
        <bgColor indexed="64"/>
      </patternFill>
    </fill>
    <fill>
      <patternFill patternType="solid">
        <fgColor theme="7" tint="0.79998168889431442"/>
        <bgColor indexed="64"/>
      </patternFill>
    </fill>
    <fill>
      <patternFill patternType="solid">
        <fgColor theme="5" tint="-0.499984740745262"/>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style="double">
        <color theme="5" tint="-0.499984740745262"/>
      </left>
      <right/>
      <top style="double">
        <color theme="5" tint="-0.499984740745262"/>
      </top>
      <bottom style="double">
        <color theme="5" tint="-0.499984740745262"/>
      </bottom>
      <diagonal/>
    </border>
    <border>
      <left/>
      <right/>
      <top style="double">
        <color theme="5" tint="-0.499984740745262"/>
      </top>
      <bottom style="double">
        <color theme="5" tint="-0.499984740745262"/>
      </bottom>
      <diagonal/>
    </border>
    <border>
      <left/>
      <right style="double">
        <color theme="5" tint="-0.499984740745262"/>
      </right>
      <top style="double">
        <color theme="5" tint="-0.499984740745262"/>
      </top>
      <bottom style="double">
        <color theme="5" tint="-0.499984740745262"/>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style="thin">
        <color indexed="8"/>
      </right>
      <top style="thin">
        <color indexed="8"/>
      </top>
      <bottom style="thin">
        <color indexed="8"/>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bottom/>
      <diagonal/>
    </border>
    <border>
      <left style="thin">
        <color theme="5" tint="-0.499984740745262"/>
      </left>
      <right style="thin">
        <color theme="5" tint="-0.499984740745262"/>
      </right>
      <top/>
      <bottom style="thin">
        <color theme="5" tint="-0.499984740745262"/>
      </bottom>
      <diagonal/>
    </border>
    <border>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21" fillId="0" borderId="0" applyNumberFormat="0" applyFill="0" applyBorder="0" applyAlignment="0" applyProtection="0"/>
  </cellStyleXfs>
  <cellXfs count="69">
    <xf numFmtId="0" fontId="0" fillId="0" borderId="0" xfId="0"/>
    <xf numFmtId="0" fontId="1" fillId="0" borderId="0" xfId="0" applyFont="1" applyFill="1"/>
    <xf numFmtId="0" fontId="5" fillId="0" borderId="0" xfId="0" applyFont="1" applyFill="1" applyBorder="1" applyAlignment="1">
      <alignment vertical="top" wrapText="1"/>
    </xf>
    <xf numFmtId="0" fontId="8" fillId="3" borderId="4" xfId="0" applyFont="1" applyFill="1" applyBorder="1" applyAlignment="1" applyProtection="1">
      <alignment horizontal="center" vertical="center" shrinkToFit="1"/>
      <protection locked="0"/>
    </xf>
    <xf numFmtId="0" fontId="1" fillId="4" borderId="0" xfId="0" applyFont="1" applyFill="1"/>
    <xf numFmtId="0" fontId="1" fillId="5" borderId="0" xfId="0" applyFont="1" applyFill="1"/>
    <xf numFmtId="0" fontId="1" fillId="5" borderId="0" xfId="0" applyFont="1" applyFill="1" applyBorder="1"/>
    <xf numFmtId="0" fontId="10" fillId="5" borderId="0" xfId="0" applyFont="1" applyFill="1" applyAlignment="1">
      <alignment vertical="center"/>
    </xf>
    <xf numFmtId="0" fontId="1" fillId="4" borderId="0" xfId="0" applyFont="1" applyFill="1" applyBorder="1"/>
    <xf numFmtId="0" fontId="13" fillId="5" borderId="0" xfId="0" applyFont="1" applyFill="1" applyAlignment="1">
      <alignment vertical="center"/>
    </xf>
    <xf numFmtId="0" fontId="1" fillId="5" borderId="11" xfId="0" applyFont="1" applyFill="1" applyBorder="1"/>
    <xf numFmtId="0" fontId="1" fillId="5" borderId="12" xfId="0" applyFont="1" applyFill="1" applyBorder="1"/>
    <xf numFmtId="0" fontId="7" fillId="0" borderId="13" xfId="0" applyFont="1" applyFill="1" applyBorder="1" applyAlignment="1" applyProtection="1">
      <alignment horizontal="center" vertical="center"/>
      <protection locked="0"/>
    </xf>
    <xf numFmtId="166" fontId="9" fillId="6" borderId="14" xfId="0" applyNumberFormat="1" applyFont="1" applyFill="1" applyBorder="1" applyAlignment="1" applyProtection="1">
      <alignment vertical="center"/>
      <protection locked="0"/>
    </xf>
    <xf numFmtId="0" fontId="1" fillId="4" borderId="0" xfId="0" applyFont="1" applyFill="1" applyBorder="1" applyAlignment="1">
      <alignment vertical="center"/>
    </xf>
    <xf numFmtId="0" fontId="1" fillId="5" borderId="0" xfId="0" applyFont="1" applyFill="1" applyAlignment="1">
      <alignment vertical="center"/>
    </xf>
    <xf numFmtId="165" fontId="14" fillId="5" borderId="14" xfId="0" applyNumberFormat="1" applyFont="1" applyFill="1" applyBorder="1" applyAlignment="1" applyProtection="1">
      <alignment horizontal="left" vertical="center"/>
      <protection locked="0"/>
    </xf>
    <xf numFmtId="165" fontId="9" fillId="5" borderId="15" xfId="0" applyNumberFormat="1" applyFont="1" applyFill="1" applyBorder="1" applyAlignment="1" applyProtection="1">
      <alignment horizontal="center" vertical="center"/>
      <protection locked="0"/>
    </xf>
    <xf numFmtId="166" fontId="14" fillId="5" borderId="13" xfId="0" applyNumberFormat="1" applyFont="1" applyFill="1" applyBorder="1" applyAlignment="1" applyProtection="1">
      <alignment horizontal="right" vertical="center"/>
    </xf>
    <xf numFmtId="0" fontId="1" fillId="5" borderId="0" xfId="0" applyFont="1" applyFill="1" applyBorder="1" applyAlignment="1">
      <alignment vertical="center"/>
    </xf>
    <xf numFmtId="0" fontId="1" fillId="0" borderId="13" xfId="0" applyFont="1" applyFill="1" applyBorder="1" applyAlignment="1" applyProtection="1">
      <alignment horizontal="center" vertical="center"/>
      <protection locked="0"/>
    </xf>
    <xf numFmtId="0" fontId="1" fillId="4"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165" fontId="9" fillId="5" borderId="19" xfId="0" applyNumberFormat="1" applyFont="1" applyFill="1" applyBorder="1" applyAlignment="1">
      <alignment horizontal="left" vertical="top" wrapText="1"/>
    </xf>
    <xf numFmtId="167" fontId="16" fillId="5" borderId="19" xfId="0" applyNumberFormat="1" applyFont="1" applyFill="1" applyBorder="1" applyAlignment="1">
      <alignment horizontal="right" vertical="top" wrapText="1"/>
    </xf>
    <xf numFmtId="167" fontId="9" fillId="5" borderId="19" xfId="0" applyNumberFormat="1" applyFont="1" applyFill="1" applyBorder="1" applyAlignment="1">
      <alignment horizontal="right" vertical="top" wrapText="1"/>
    </xf>
    <xf numFmtId="168" fontId="17" fillId="5" borderId="0" xfId="0" applyNumberFormat="1" applyFont="1" applyFill="1" applyAlignment="1">
      <alignment horizontal="left" wrapText="1" indent="1"/>
    </xf>
    <xf numFmtId="167" fontId="16" fillId="5" borderId="20" xfId="0" applyNumberFormat="1" applyFont="1" applyFill="1" applyBorder="1" applyAlignment="1">
      <alignment horizontal="right" wrapText="1"/>
    </xf>
    <xf numFmtId="166" fontId="14" fillId="5" borderId="21" xfId="0" applyNumberFormat="1" applyFont="1" applyFill="1" applyBorder="1" applyAlignment="1">
      <alignment horizontal="right" vertical="center" wrapText="1"/>
    </xf>
    <xf numFmtId="165" fontId="9" fillId="5" borderId="0" xfId="0" applyNumberFormat="1" applyFont="1" applyFill="1" applyAlignment="1">
      <alignment horizontal="left" vertical="top" wrapText="1"/>
    </xf>
    <xf numFmtId="167" fontId="16" fillId="5" borderId="0" xfId="0" applyNumberFormat="1" applyFont="1" applyFill="1" applyAlignment="1">
      <alignment horizontal="right" vertical="top" wrapText="1"/>
    </xf>
    <xf numFmtId="169" fontId="9" fillId="5" borderId="0" xfId="0" applyNumberFormat="1" applyFont="1" applyFill="1" applyAlignment="1">
      <alignment horizontal="right" vertical="top" wrapText="1"/>
    </xf>
    <xf numFmtId="165" fontId="7" fillId="5" borderId="0" xfId="0" applyNumberFormat="1" applyFont="1" applyFill="1" applyAlignment="1">
      <alignment horizontal="left" vertical="top" wrapText="1"/>
    </xf>
    <xf numFmtId="167" fontId="9" fillId="5" borderId="0" xfId="0" applyNumberFormat="1" applyFont="1" applyFill="1" applyAlignment="1">
      <alignment horizontal="right" vertical="top" wrapText="1"/>
    </xf>
    <xf numFmtId="0" fontId="19" fillId="5" borderId="0" xfId="0" applyFont="1" applyFill="1"/>
    <xf numFmtId="0" fontId="19" fillId="5" borderId="0" xfId="0" applyFont="1" applyFill="1" applyAlignment="1">
      <alignment vertical="top"/>
    </xf>
    <xf numFmtId="0" fontId="20" fillId="5" borderId="0" xfId="0" applyFont="1" applyFill="1"/>
    <xf numFmtId="0" fontId="15" fillId="5" borderId="0" xfId="0" applyFont="1" applyFill="1" applyBorder="1" applyAlignment="1">
      <alignment horizontal="center" vertical="center"/>
    </xf>
    <xf numFmtId="0" fontId="1" fillId="5" borderId="12" xfId="0" applyFont="1" applyFill="1" applyBorder="1" applyAlignment="1">
      <alignment horizontal="center" vertical="center" wrapText="1"/>
    </xf>
    <xf numFmtId="0" fontId="17" fillId="5" borderId="0" xfId="0" applyFont="1" applyFill="1" applyBorder="1" applyAlignment="1">
      <alignment horizontal="center"/>
    </xf>
    <xf numFmtId="166" fontId="4" fillId="5" borderId="0" xfId="0" applyNumberFormat="1" applyFont="1" applyFill="1" applyAlignment="1">
      <alignment horizontal="right" wrapText="1"/>
    </xf>
    <xf numFmtId="0" fontId="4" fillId="5" borderId="0" xfId="0" applyFont="1" applyFill="1" applyBorder="1" applyAlignment="1">
      <alignment horizontal="left" wrapText="1" indent="1"/>
    </xf>
    <xf numFmtId="0" fontId="0" fillId="5" borderId="0" xfId="0" applyFill="1"/>
    <xf numFmtId="0" fontId="7" fillId="5" borderId="0" xfId="0" applyFont="1" applyFill="1" applyAlignment="1">
      <alignment vertical="center"/>
    </xf>
    <xf numFmtId="0" fontId="1" fillId="5" borderId="0" xfId="0" applyFont="1" applyFill="1" applyAlignment="1">
      <alignment horizontal="left" vertical="top" indent="2"/>
    </xf>
    <xf numFmtId="0" fontId="1" fillId="5" borderId="0" xfId="0" applyFont="1" applyFill="1" applyAlignment="1">
      <alignment vertical="top"/>
    </xf>
    <xf numFmtId="0" fontId="23" fillId="5" borderId="0" xfId="0" applyFont="1" applyFill="1" applyBorder="1" applyAlignment="1">
      <alignment vertical="center"/>
    </xf>
    <xf numFmtId="0" fontId="24" fillId="5" borderId="16" xfId="0" applyFont="1" applyFill="1" applyBorder="1" applyAlignment="1" applyProtection="1">
      <alignment horizontal="left" vertical="top" wrapText="1"/>
      <protection locked="0"/>
    </xf>
    <xf numFmtId="0" fontId="13" fillId="5" borderId="17" xfId="0" applyFont="1" applyFill="1" applyBorder="1" applyAlignment="1" applyProtection="1">
      <alignment horizontal="left" vertical="top"/>
      <protection locked="0"/>
    </xf>
    <xf numFmtId="0" fontId="13" fillId="5" borderId="18" xfId="0" applyFont="1" applyFill="1" applyBorder="1" applyAlignment="1" applyProtection="1">
      <alignment horizontal="left" vertical="top"/>
      <protection locked="0"/>
    </xf>
    <xf numFmtId="0" fontId="1" fillId="5" borderId="8"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5" borderId="10" xfId="0" applyFont="1" applyFill="1" applyBorder="1" applyAlignment="1">
      <alignment horizontal="left" vertical="top" wrapText="1"/>
    </xf>
    <xf numFmtId="0" fontId="22" fillId="5" borderId="0" xfId="1" applyFont="1" applyFill="1" applyAlignment="1">
      <alignment horizontal="left"/>
    </xf>
    <xf numFmtId="0" fontId="2" fillId="0" borderId="0" xfId="0" applyFont="1" applyFill="1" applyAlignment="1">
      <alignment horizontal="center" vertical="center" wrapText="1"/>
    </xf>
    <xf numFmtId="164" fontId="3" fillId="0" borderId="1" xfId="0" applyNumberFormat="1"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protection locked="0"/>
    </xf>
    <xf numFmtId="164" fontId="3" fillId="0" borderId="3" xfId="0" applyNumberFormat="1" applyFont="1" applyBorder="1" applyAlignment="1" applyProtection="1">
      <alignment horizontal="center" vertical="center"/>
      <protection locked="0"/>
    </xf>
    <xf numFmtId="165" fontId="6" fillId="2" borderId="1" xfId="0" applyNumberFormat="1" applyFont="1" applyFill="1" applyBorder="1" applyAlignment="1" applyProtection="1">
      <alignment horizontal="center" vertical="center"/>
      <protection locked="0"/>
    </xf>
    <xf numFmtId="165" fontId="6" fillId="2" borderId="2" xfId="0" applyNumberFormat="1" applyFont="1" applyFill="1" applyBorder="1" applyAlignment="1" applyProtection="1">
      <alignment horizontal="center" vertical="center"/>
      <protection locked="0"/>
    </xf>
    <xf numFmtId="165" fontId="6" fillId="2" borderId="3" xfId="0" applyNumberFormat="1" applyFont="1" applyFill="1" applyBorder="1" applyAlignment="1" applyProtection="1">
      <alignment horizontal="center" vertical="center"/>
      <protection locked="0"/>
    </xf>
    <xf numFmtId="0" fontId="1" fillId="5" borderId="0" xfId="0" applyFont="1" applyFill="1" applyAlignment="1">
      <alignment horizontal="center"/>
    </xf>
    <xf numFmtId="0" fontId="11" fillId="5" borderId="5" xfId="0" applyFont="1" applyFill="1" applyBorder="1" applyAlignment="1" applyProtection="1">
      <alignment horizontal="center" vertical="center" shrinkToFit="1"/>
      <protection locked="0"/>
    </xf>
    <xf numFmtId="0" fontId="11" fillId="5" borderId="6" xfId="0" applyFont="1" applyFill="1" applyBorder="1" applyAlignment="1" applyProtection="1">
      <alignment horizontal="center" vertical="center" shrinkToFit="1"/>
      <protection locked="0"/>
    </xf>
    <xf numFmtId="0" fontId="11" fillId="5" borderId="7" xfId="0" applyFont="1" applyFill="1" applyBorder="1" applyAlignment="1" applyProtection="1">
      <alignment horizontal="center" vertical="center" shrinkToFit="1"/>
      <protection locked="0"/>
    </xf>
    <xf numFmtId="0" fontId="12" fillId="5" borderId="0" xfId="0" applyFont="1" applyFill="1" applyBorder="1" applyAlignment="1">
      <alignment horizontal="center" vertical="center" wrapText="1"/>
    </xf>
    <xf numFmtId="0" fontId="13" fillId="5" borderId="8" xfId="0"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shrinkToFit="1"/>
      <protection locked="0"/>
    </xf>
    <xf numFmtId="0" fontId="13" fillId="5" borderId="10" xfId="0" applyFont="1" applyFill="1" applyBorder="1" applyAlignment="1" applyProtection="1">
      <alignment horizontal="center" vertical="center" shrinkToFit="1"/>
      <protection locked="0"/>
    </xf>
  </cellXfs>
  <cellStyles count="2">
    <cellStyle name="Link" xfId="1" builtinId="8"/>
    <cellStyle name="Standard" xfId="0" builtinId="0"/>
  </cellStyles>
  <dxfs count="17">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http://www.brotkruemel.com"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xdr:row>
      <xdr:rowOff>52919</xdr:rowOff>
    </xdr:from>
    <xdr:to>
      <xdr:col>7</xdr:col>
      <xdr:colOff>3248025</xdr:colOff>
      <xdr:row>4</xdr:row>
      <xdr:rowOff>101601</xdr:rowOff>
    </xdr:to>
    <xdr:pic>
      <xdr:nvPicPr>
        <xdr:cNvPr id="2" name="Grafik 1"/>
        <xdr:cNvPicPr>
          <a:picLocks noChangeAspect="1"/>
        </xdr:cNvPicPr>
      </xdr:nvPicPr>
      <xdr:blipFill>
        <a:blip xmlns:r="http://schemas.openxmlformats.org/officeDocument/2006/relationships" r:embed="rId1"/>
        <a:stretch>
          <a:fillRect/>
        </a:stretch>
      </xdr:blipFill>
      <xdr:spPr>
        <a:xfrm>
          <a:off x="136525" y="129119"/>
          <a:ext cx="5283200" cy="620182"/>
        </a:xfrm>
        <a:prstGeom prst="rect">
          <a:avLst/>
        </a:prstGeom>
      </xdr:spPr>
    </xdr:pic>
    <xdr:clientData/>
  </xdr:twoCellAnchor>
  <xdr:twoCellAnchor editAs="oneCell">
    <xdr:from>
      <xdr:col>7</xdr:col>
      <xdr:colOff>661458</xdr:colOff>
      <xdr:row>8</xdr:row>
      <xdr:rowOff>23912</xdr:rowOff>
    </xdr:from>
    <xdr:to>
      <xdr:col>7</xdr:col>
      <xdr:colOff>2990850</xdr:colOff>
      <xdr:row>11</xdr:row>
      <xdr:rowOff>32489</xdr:rowOff>
    </xdr:to>
    <xdr:pic>
      <xdr:nvPicPr>
        <xdr:cNvPr id="3" name="Grafik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40302" y="1583631"/>
          <a:ext cx="2329392" cy="675327"/>
        </a:xfrm>
        <a:prstGeom prst="rect">
          <a:avLst/>
        </a:prstGeom>
      </xdr:spPr>
    </xdr:pic>
    <xdr:clientData/>
  </xdr:twoCellAnchor>
  <xdr:twoCellAnchor editAs="oneCell">
    <xdr:from>
      <xdr:col>11</xdr:col>
      <xdr:colOff>1682750</xdr:colOff>
      <xdr:row>38</xdr:row>
      <xdr:rowOff>31750</xdr:rowOff>
    </xdr:from>
    <xdr:to>
      <xdr:col>12</xdr:col>
      <xdr:colOff>57226</xdr:colOff>
      <xdr:row>41</xdr:row>
      <xdr:rowOff>41275</xdr:rowOff>
    </xdr:to>
    <xdr:pic>
      <xdr:nvPicPr>
        <xdr:cNvPr id="4" name="Grafik 3">
          <a:hlinkClick xmlns:r="http://schemas.openxmlformats.org/officeDocument/2006/relationships" r:id="rId2"/>
        </xdr:cNvPr>
        <xdr:cNvPicPr>
          <a:picLocks noChangeAspect="1"/>
        </xdr:cNvPicPr>
      </xdr:nvPicPr>
      <xdr:blipFill>
        <a:blip xmlns:r="http://schemas.openxmlformats.org/officeDocument/2006/relationships" r:embed="rId4"/>
        <a:stretch>
          <a:fillRect/>
        </a:stretch>
      </xdr:blipFill>
      <xdr:spPr>
        <a:xfrm>
          <a:off x="8883650" y="8366125"/>
          <a:ext cx="2479751" cy="314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5" tint="-0.249977111117893"/>
    <pageSetUpPr fitToPage="1"/>
  </sheetPr>
  <dimension ref="A1:Y50"/>
  <sheetViews>
    <sheetView tabSelected="1" zoomScale="80" zoomScaleNormal="80" workbookViewId="0">
      <selection activeCell="I5" sqref="I5:K5"/>
    </sheetView>
  </sheetViews>
  <sheetFormatPr baseColWidth="10" defaultColWidth="0" defaultRowHeight="15" zeroHeight="1" x14ac:dyDescent="0.25"/>
  <cols>
    <col min="1" max="1" width="1.5703125" style="1" customWidth="1"/>
    <col min="2" max="2" width="11.42578125" style="1" customWidth="1"/>
    <col min="3" max="3" width="3.140625" style="1" customWidth="1"/>
    <col min="4" max="4" width="9.7109375" style="1" customWidth="1"/>
    <col min="5" max="5" width="3.85546875" style="1" customWidth="1"/>
    <col min="6" max="6" width="0.85546875" style="1" customWidth="1"/>
    <col min="7" max="7" width="2" style="1" customWidth="1"/>
    <col min="8" max="8" width="55.42578125" style="1" customWidth="1"/>
    <col min="9" max="9" width="4.85546875" style="1" customWidth="1"/>
    <col min="10" max="10" width="13.28515625" style="1" customWidth="1"/>
    <col min="11" max="11" width="5.28515625" style="1" customWidth="1"/>
    <col min="12" max="12" width="61.5703125" style="1" customWidth="1"/>
    <col min="13" max="13" width="1.7109375" style="1" customWidth="1"/>
    <col min="14" max="14" width="0.85546875" style="1" customWidth="1"/>
    <col min="15" max="15" width="8.140625" style="5" customWidth="1"/>
    <col min="16" max="17" width="11.42578125" style="5" hidden="1" customWidth="1"/>
    <col min="18" max="23" width="0" style="5" hidden="1" customWidth="1"/>
    <col min="24" max="25" width="0" style="42" hidden="1" customWidth="1"/>
    <col min="26" max="16384" width="11.42578125" style="42" hidden="1"/>
  </cols>
  <sheetData>
    <row r="1" spans="1:25" s="1" customFormat="1" ht="6" customHeight="1" x14ac:dyDescent="0.2">
      <c r="A1" s="5"/>
      <c r="B1" s="5"/>
      <c r="C1" s="5"/>
      <c r="D1" s="5"/>
      <c r="E1" s="5"/>
      <c r="F1" s="5"/>
      <c r="G1" s="5"/>
      <c r="H1" s="5"/>
      <c r="I1" s="5"/>
      <c r="J1" s="5"/>
      <c r="K1" s="5"/>
      <c r="L1" s="5"/>
      <c r="M1" s="5"/>
      <c r="N1" s="5"/>
      <c r="O1" s="5"/>
    </row>
    <row r="2" spans="1:25" s="1" customFormat="1" ht="8.25" customHeight="1" thickBot="1" x14ac:dyDescent="0.25">
      <c r="A2" s="5"/>
      <c r="B2" s="5"/>
      <c r="C2" s="5"/>
      <c r="D2" s="5"/>
      <c r="E2" s="5"/>
      <c r="F2" s="5"/>
      <c r="G2" s="5"/>
      <c r="H2" s="5"/>
      <c r="I2" s="5"/>
      <c r="J2" s="5"/>
      <c r="K2" s="5"/>
      <c r="L2" s="5"/>
      <c r="M2" s="5"/>
      <c r="N2" s="5"/>
      <c r="O2" s="5"/>
    </row>
    <row r="3" spans="1:25" s="1" customFormat="1" ht="31.5" customHeight="1" thickBot="1" x14ac:dyDescent="0.25">
      <c r="A3" s="5"/>
      <c r="B3" s="54"/>
      <c r="C3" s="54"/>
      <c r="D3" s="54"/>
      <c r="E3" s="54"/>
      <c r="F3" s="54"/>
      <c r="G3" s="54"/>
      <c r="H3" s="54"/>
      <c r="I3" s="55">
        <v>1</v>
      </c>
      <c r="J3" s="56"/>
      <c r="K3" s="57"/>
      <c r="L3" s="41" t="s">
        <v>7</v>
      </c>
      <c r="M3" s="5"/>
      <c r="N3" s="5"/>
      <c r="O3" s="5"/>
    </row>
    <row r="4" spans="1:25" s="1" customFormat="1" ht="8.25" customHeight="1" thickBot="1" x14ac:dyDescent="0.25">
      <c r="A4" s="5"/>
      <c r="B4" s="54"/>
      <c r="C4" s="54"/>
      <c r="D4" s="54"/>
      <c r="E4" s="54"/>
      <c r="F4" s="54"/>
      <c r="G4" s="54"/>
      <c r="H4" s="54"/>
      <c r="I4" s="2"/>
      <c r="J4" s="2"/>
      <c r="L4" s="5"/>
      <c r="M4" s="5"/>
      <c r="N4" s="5"/>
      <c r="O4" s="5"/>
    </row>
    <row r="5" spans="1:25" s="5" customFormat="1" ht="31.5" customHeight="1" thickBot="1" x14ac:dyDescent="0.25">
      <c r="B5" s="54"/>
      <c r="C5" s="54"/>
      <c r="D5" s="54"/>
      <c r="E5" s="54"/>
      <c r="F5" s="54"/>
      <c r="G5" s="54"/>
      <c r="H5" s="54"/>
      <c r="I5" s="58"/>
      <c r="J5" s="59"/>
      <c r="K5" s="60"/>
      <c r="L5" s="41" t="s">
        <v>8</v>
      </c>
      <c r="S5" s="5" t="s">
        <v>0</v>
      </c>
    </row>
    <row r="6" spans="1:25" s="5" customFormat="1" ht="23.25" customHeight="1" thickBot="1" x14ac:dyDescent="0.25">
      <c r="A6" s="1"/>
      <c r="B6" s="3"/>
      <c r="C6" s="44" t="s">
        <v>1</v>
      </c>
      <c r="D6" s="45"/>
      <c r="I6" s="6"/>
      <c r="J6" s="6"/>
      <c r="K6" s="6"/>
      <c r="L6" s="6"/>
      <c r="M6" s="6"/>
      <c r="N6" s="6"/>
      <c r="S6" s="5" t="s">
        <v>2</v>
      </c>
    </row>
    <row r="7" spans="1:25" ht="4.5" customHeight="1" x14ac:dyDescent="0.25">
      <c r="A7" s="5"/>
      <c r="B7" s="5"/>
      <c r="C7" s="5"/>
      <c r="D7" s="5"/>
      <c r="E7" s="5"/>
      <c r="F7" s="4"/>
      <c r="G7" s="4"/>
      <c r="H7" s="4"/>
      <c r="I7" s="4"/>
      <c r="J7" s="4"/>
      <c r="K7" s="4"/>
      <c r="L7" s="4"/>
      <c r="M7" s="4"/>
      <c r="N7" s="4"/>
      <c r="X7" s="5"/>
      <c r="Y7" s="5"/>
    </row>
    <row r="8" spans="1:25" ht="8.25" customHeight="1" thickBot="1" x14ac:dyDescent="0.3">
      <c r="A8" s="5"/>
      <c r="B8" s="5"/>
      <c r="C8" s="5"/>
      <c r="D8" s="5"/>
      <c r="E8" s="5"/>
      <c r="F8" s="4"/>
      <c r="G8" s="5"/>
      <c r="H8" s="5"/>
      <c r="I8" s="6"/>
      <c r="J8" s="6"/>
      <c r="K8" s="6"/>
      <c r="L8" s="6"/>
      <c r="M8" s="6"/>
      <c r="N8" s="4"/>
      <c r="X8" s="5"/>
      <c r="Y8" s="5"/>
    </row>
    <row r="9" spans="1:25" ht="28.5" thickTop="1" thickBot="1" x14ac:dyDescent="0.3">
      <c r="A9" s="5"/>
      <c r="B9" s="5"/>
      <c r="C9" s="5"/>
      <c r="D9" s="5"/>
      <c r="E9" s="5"/>
      <c r="F9" s="4"/>
      <c r="G9" s="5"/>
      <c r="H9" s="61"/>
      <c r="I9" s="7"/>
      <c r="J9" s="62" t="s">
        <v>26</v>
      </c>
      <c r="K9" s="63"/>
      <c r="L9" s="64"/>
      <c r="M9" s="5"/>
      <c r="N9" s="4"/>
      <c r="X9" s="5"/>
      <c r="Y9" s="5"/>
    </row>
    <row r="10" spans="1:25" ht="9.75" customHeight="1" thickTop="1" x14ac:dyDescent="0.25">
      <c r="A10" s="5"/>
      <c r="B10" s="5"/>
      <c r="C10" s="5"/>
      <c r="D10" s="5"/>
      <c r="E10" s="6"/>
      <c r="F10" s="8"/>
      <c r="G10" s="6"/>
      <c r="H10" s="61"/>
      <c r="I10" s="5"/>
      <c r="J10" s="6"/>
      <c r="K10" s="5"/>
      <c r="L10" s="6"/>
      <c r="M10" s="6"/>
      <c r="N10" s="4"/>
      <c r="X10" s="5"/>
      <c r="Y10" s="5"/>
    </row>
    <row r="11" spans="1:25" ht="15" customHeight="1" x14ac:dyDescent="0.25">
      <c r="A11" s="6"/>
      <c r="B11" s="65" t="s">
        <v>3</v>
      </c>
      <c r="C11" s="22"/>
      <c r="D11" s="65" t="s">
        <v>4</v>
      </c>
      <c r="E11" s="6"/>
      <c r="F11" s="8"/>
      <c r="G11" s="6"/>
      <c r="H11" s="61"/>
      <c r="I11" s="9"/>
      <c r="J11" s="66" t="s">
        <v>29</v>
      </c>
      <c r="K11" s="67"/>
      <c r="L11" s="68"/>
      <c r="M11" s="6"/>
      <c r="N11" s="4"/>
      <c r="X11" s="5"/>
      <c r="Y11" s="5"/>
    </row>
    <row r="12" spans="1:25" x14ac:dyDescent="0.25">
      <c r="A12" s="6"/>
      <c r="B12" s="65"/>
      <c r="C12" s="22"/>
      <c r="D12" s="65"/>
      <c r="E12" s="6"/>
      <c r="F12" s="8"/>
      <c r="G12" s="6"/>
      <c r="H12" s="6"/>
      <c r="I12" s="6"/>
      <c r="J12" s="5"/>
      <c r="K12" s="5"/>
      <c r="L12" s="6"/>
      <c r="M12" s="6"/>
      <c r="N12" s="4"/>
      <c r="X12" s="5"/>
      <c r="Y12" s="5"/>
    </row>
    <row r="13" spans="1:25" ht="3.75" customHeight="1" x14ac:dyDescent="0.25">
      <c r="A13" s="5"/>
      <c r="B13" s="5"/>
      <c r="C13" s="22"/>
      <c r="D13" s="6"/>
      <c r="E13" s="5"/>
      <c r="F13" s="4"/>
      <c r="G13" s="5"/>
      <c r="H13" s="6"/>
      <c r="I13" s="10"/>
      <c r="J13" s="11"/>
      <c r="K13" s="5"/>
      <c r="L13" s="6"/>
      <c r="M13" s="6"/>
      <c r="N13" s="4"/>
      <c r="X13" s="5"/>
      <c r="Y13" s="5"/>
    </row>
    <row r="14" spans="1:25" ht="19.5" customHeight="1" x14ac:dyDescent="0.25">
      <c r="A14" s="19"/>
      <c r="B14" s="12" t="s">
        <v>9</v>
      </c>
      <c r="C14" s="22"/>
      <c r="D14" s="13">
        <f>SUM(D15:D17)</f>
        <v>0.42000000000000004</v>
      </c>
      <c r="E14" s="19"/>
      <c r="F14" s="14"/>
      <c r="G14" s="15"/>
      <c r="H14" s="16" t="s">
        <v>23</v>
      </c>
      <c r="I14" s="17" t="s">
        <v>10</v>
      </c>
      <c r="J14" s="18">
        <f>IF(AND($I$5&gt;0,$R$40&gt;0),"-----",IF(D14&lt;&gt;"",D14*$J$41,""))</f>
        <v>0.42000000000000004</v>
      </c>
      <c r="K14" s="15"/>
      <c r="L14" s="47" t="s">
        <v>28</v>
      </c>
      <c r="M14" s="19"/>
      <c r="N14" s="4"/>
      <c r="R14" s="5" t="str">
        <f>IF(I14="","",I14)</f>
        <v>kg</v>
      </c>
      <c r="S14" s="5">
        <f t="shared" ref="S14:S37" si="0">IF(AND(B14&lt;&gt;"o",B14&lt;&gt;"o2",B14&lt;&gt;"o3"),D14,0)</f>
        <v>0</v>
      </c>
      <c r="X14" s="15"/>
      <c r="Y14" s="15"/>
    </row>
    <row r="15" spans="1:25" ht="19.5" customHeight="1" x14ac:dyDescent="0.25">
      <c r="A15" s="19"/>
      <c r="B15" s="12" t="s">
        <v>11</v>
      </c>
      <c r="C15" s="22"/>
      <c r="D15" s="13">
        <v>0.2</v>
      </c>
      <c r="E15" s="19"/>
      <c r="F15" s="14"/>
      <c r="G15" s="15"/>
      <c r="H15" s="16" t="s">
        <v>24</v>
      </c>
      <c r="I15" s="17" t="s">
        <v>10</v>
      </c>
      <c r="J15" s="18">
        <f t="shared" ref="J15:J37" si="1">IF(AND($I$5&gt;0,$R$40&gt;0),"-----",IF(D15&lt;&gt;"",D15*$J$41,""))</f>
        <v>0.2</v>
      </c>
      <c r="K15" s="15"/>
      <c r="L15" s="48"/>
      <c r="M15" s="19"/>
      <c r="N15" s="4"/>
      <c r="R15" s="5" t="str">
        <f t="shared" ref="R15:R37" si="2">IF(I15="","",I15)</f>
        <v>kg</v>
      </c>
      <c r="S15" s="5">
        <f t="shared" si="0"/>
        <v>0.2</v>
      </c>
      <c r="X15" s="15"/>
      <c r="Y15" s="15"/>
    </row>
    <row r="16" spans="1:25" ht="19.5" customHeight="1" x14ac:dyDescent="0.25">
      <c r="A16" s="19"/>
      <c r="B16" s="12" t="s">
        <v>11</v>
      </c>
      <c r="C16" s="22"/>
      <c r="D16" s="13">
        <v>0.2</v>
      </c>
      <c r="E16" s="19"/>
      <c r="F16" s="14"/>
      <c r="G16" s="15"/>
      <c r="H16" s="16" t="s">
        <v>21</v>
      </c>
      <c r="I16" s="17" t="s">
        <v>10</v>
      </c>
      <c r="J16" s="18">
        <f t="shared" si="1"/>
        <v>0.2</v>
      </c>
      <c r="K16" s="15"/>
      <c r="L16" s="48"/>
      <c r="M16" s="19"/>
      <c r="N16" s="4"/>
      <c r="R16" s="5" t="str">
        <f t="shared" si="2"/>
        <v>kg</v>
      </c>
      <c r="S16" s="5">
        <f t="shared" si="0"/>
        <v>0.2</v>
      </c>
      <c r="X16" s="15"/>
      <c r="Y16" s="15"/>
    </row>
    <row r="17" spans="1:25" ht="19.5" customHeight="1" x14ac:dyDescent="0.25">
      <c r="A17" s="19"/>
      <c r="B17" s="12" t="s">
        <v>11</v>
      </c>
      <c r="C17" s="22"/>
      <c r="D17" s="13">
        <v>0.02</v>
      </c>
      <c r="E17" s="19"/>
      <c r="F17" s="14"/>
      <c r="G17" s="15"/>
      <c r="H17" s="16" t="s">
        <v>22</v>
      </c>
      <c r="I17" s="17" t="s">
        <v>10</v>
      </c>
      <c r="J17" s="18">
        <f t="shared" si="1"/>
        <v>0.02</v>
      </c>
      <c r="K17" s="15"/>
      <c r="L17" s="48"/>
      <c r="M17" s="19"/>
      <c r="N17" s="4"/>
      <c r="R17" s="5" t="str">
        <f t="shared" si="2"/>
        <v>kg</v>
      </c>
      <c r="S17" s="5">
        <f t="shared" si="0"/>
        <v>0.02</v>
      </c>
      <c r="X17" s="43"/>
      <c r="Y17" s="15"/>
    </row>
    <row r="18" spans="1:25" ht="19.5" customHeight="1" x14ac:dyDescent="0.25">
      <c r="A18" s="19"/>
      <c r="B18" s="12" t="s">
        <v>9</v>
      </c>
      <c r="C18" s="22"/>
      <c r="D18" s="13">
        <f>SUM(D19:D21)</f>
        <v>0.30099999999999999</v>
      </c>
      <c r="E18" s="19"/>
      <c r="F18" s="14"/>
      <c r="G18" s="15"/>
      <c r="H18" s="16" t="s">
        <v>20</v>
      </c>
      <c r="I18" s="17" t="s">
        <v>10</v>
      </c>
      <c r="J18" s="18">
        <f t="shared" si="1"/>
        <v>0.30099999999999999</v>
      </c>
      <c r="K18" s="15"/>
      <c r="L18" s="48"/>
      <c r="M18" s="19"/>
      <c r="N18" s="4"/>
      <c r="R18" s="5" t="str">
        <f t="shared" si="2"/>
        <v>kg</v>
      </c>
      <c r="S18" s="5">
        <f t="shared" si="0"/>
        <v>0</v>
      </c>
      <c r="X18" s="15"/>
      <c r="Y18" s="15"/>
    </row>
    <row r="19" spans="1:25" ht="19.5" customHeight="1" x14ac:dyDescent="0.25">
      <c r="A19" s="19"/>
      <c r="B19" s="12" t="s">
        <v>11</v>
      </c>
      <c r="C19" s="22"/>
      <c r="D19" s="13">
        <v>0.15</v>
      </c>
      <c r="E19" s="19"/>
      <c r="F19" s="14"/>
      <c r="G19" s="15"/>
      <c r="H19" s="16" t="s">
        <v>15</v>
      </c>
      <c r="I19" s="17" t="s">
        <v>10</v>
      </c>
      <c r="J19" s="18">
        <f t="shared" si="1"/>
        <v>0.15</v>
      </c>
      <c r="K19" s="15"/>
      <c r="L19" s="48"/>
      <c r="M19" s="19"/>
      <c r="N19" s="4"/>
      <c r="R19" s="5" t="str">
        <f t="shared" si="2"/>
        <v>kg</v>
      </c>
      <c r="S19" s="5">
        <f t="shared" si="0"/>
        <v>0.15</v>
      </c>
      <c r="X19" s="15"/>
      <c r="Y19" s="15"/>
    </row>
    <row r="20" spans="1:25" ht="19.5" customHeight="1" x14ac:dyDescent="0.25">
      <c r="A20" s="19"/>
      <c r="B20" s="12" t="s">
        <v>11</v>
      </c>
      <c r="C20" s="22"/>
      <c r="D20" s="13">
        <v>0.15</v>
      </c>
      <c r="E20" s="19"/>
      <c r="F20" s="14"/>
      <c r="G20" s="15"/>
      <c r="H20" s="16" t="s">
        <v>13</v>
      </c>
      <c r="I20" s="17" t="s">
        <v>10</v>
      </c>
      <c r="J20" s="18">
        <f t="shared" si="1"/>
        <v>0.15</v>
      </c>
      <c r="K20" s="15"/>
      <c r="L20" s="48"/>
      <c r="M20" s="19"/>
      <c r="N20" s="4"/>
      <c r="R20" s="5" t="str">
        <f t="shared" si="2"/>
        <v>kg</v>
      </c>
      <c r="S20" s="5">
        <f t="shared" si="0"/>
        <v>0.15</v>
      </c>
      <c r="X20" s="15"/>
      <c r="Y20" s="15"/>
    </row>
    <row r="21" spans="1:25" ht="19.5" customHeight="1" x14ac:dyDescent="0.25">
      <c r="A21" s="19"/>
      <c r="B21" s="12" t="s">
        <v>11</v>
      </c>
      <c r="C21" s="22"/>
      <c r="D21" s="13">
        <v>1E-3</v>
      </c>
      <c r="E21" s="19"/>
      <c r="F21" s="14"/>
      <c r="G21" s="15"/>
      <c r="H21" s="16" t="s">
        <v>12</v>
      </c>
      <c r="I21" s="17" t="s">
        <v>10</v>
      </c>
      <c r="J21" s="18">
        <f t="shared" si="1"/>
        <v>1E-3</v>
      </c>
      <c r="K21" s="15"/>
      <c r="L21" s="48"/>
      <c r="M21" s="19"/>
      <c r="N21" s="4"/>
      <c r="R21" s="5" t="str">
        <f t="shared" si="2"/>
        <v>kg</v>
      </c>
      <c r="S21" s="5">
        <f t="shared" si="0"/>
        <v>1E-3</v>
      </c>
      <c r="X21" s="15"/>
      <c r="Y21" s="15"/>
    </row>
    <row r="22" spans="1:25" ht="19.5" customHeight="1" x14ac:dyDescent="0.25">
      <c r="A22" s="19"/>
      <c r="B22" s="12" t="s">
        <v>19</v>
      </c>
      <c r="C22" s="22"/>
      <c r="D22" s="13">
        <v>0.57999999999999996</v>
      </c>
      <c r="E22" s="19"/>
      <c r="F22" s="14"/>
      <c r="G22" s="15"/>
      <c r="H22" s="16" t="s">
        <v>17</v>
      </c>
      <c r="I22" s="17" t="s">
        <v>10</v>
      </c>
      <c r="J22" s="18">
        <f t="shared" si="1"/>
        <v>0.57999999999999996</v>
      </c>
      <c r="K22" s="15"/>
      <c r="L22" s="48"/>
      <c r="M22" s="19"/>
      <c r="N22" s="4"/>
      <c r="R22" s="5" t="str">
        <f t="shared" si="2"/>
        <v>kg</v>
      </c>
      <c r="S22" s="5">
        <f t="shared" si="0"/>
        <v>0.57999999999999996</v>
      </c>
      <c r="X22" s="15"/>
      <c r="Y22" s="15"/>
    </row>
    <row r="23" spans="1:25" ht="19.5" customHeight="1" x14ac:dyDescent="0.25">
      <c r="A23" s="19"/>
      <c r="B23" s="12" t="s">
        <v>19</v>
      </c>
      <c r="C23" s="22"/>
      <c r="D23" s="13">
        <v>0.05</v>
      </c>
      <c r="E23" s="19"/>
      <c r="F23" s="14"/>
      <c r="G23" s="15"/>
      <c r="H23" s="16" t="s">
        <v>16</v>
      </c>
      <c r="I23" s="17" t="s">
        <v>10</v>
      </c>
      <c r="J23" s="18">
        <f t="shared" si="1"/>
        <v>0.05</v>
      </c>
      <c r="K23" s="15"/>
      <c r="L23" s="48"/>
      <c r="M23" s="19"/>
      <c r="N23" s="4"/>
      <c r="R23" s="5" t="str">
        <f t="shared" si="2"/>
        <v>kg</v>
      </c>
      <c r="S23" s="5">
        <f t="shared" si="0"/>
        <v>0.05</v>
      </c>
      <c r="X23" s="15"/>
      <c r="Y23" s="15"/>
    </row>
    <row r="24" spans="1:25" ht="19.5" customHeight="1" x14ac:dyDescent="0.25">
      <c r="A24" s="19"/>
      <c r="B24" s="12" t="s">
        <v>19</v>
      </c>
      <c r="C24" s="22"/>
      <c r="D24" s="13">
        <v>0.01</v>
      </c>
      <c r="E24" s="19"/>
      <c r="F24" s="14"/>
      <c r="G24" s="15"/>
      <c r="H24" s="16" t="s">
        <v>12</v>
      </c>
      <c r="I24" s="17" t="s">
        <v>10</v>
      </c>
      <c r="J24" s="18">
        <f t="shared" si="1"/>
        <v>0.01</v>
      </c>
      <c r="K24" s="15"/>
      <c r="L24" s="48"/>
      <c r="M24" s="19"/>
      <c r="N24" s="4"/>
      <c r="R24" s="5" t="str">
        <f t="shared" si="2"/>
        <v>kg</v>
      </c>
      <c r="S24" s="5">
        <f t="shared" si="0"/>
        <v>0.01</v>
      </c>
      <c r="X24" s="15"/>
      <c r="Y24" s="15"/>
    </row>
    <row r="25" spans="1:25" ht="19.5" customHeight="1" x14ac:dyDescent="0.25">
      <c r="A25" s="19"/>
      <c r="B25" s="12" t="s">
        <v>19</v>
      </c>
      <c r="C25" s="22"/>
      <c r="D25" s="13">
        <v>2.1999999999999999E-2</v>
      </c>
      <c r="E25" s="19"/>
      <c r="F25" s="14"/>
      <c r="G25" s="15"/>
      <c r="H25" s="16" t="s">
        <v>14</v>
      </c>
      <c r="I25" s="17" t="s">
        <v>10</v>
      </c>
      <c r="J25" s="18">
        <f t="shared" si="1"/>
        <v>2.1999999999999999E-2</v>
      </c>
      <c r="K25" s="15"/>
      <c r="L25" s="48"/>
      <c r="M25" s="19"/>
      <c r="N25" s="4"/>
      <c r="R25" s="5" t="str">
        <f t="shared" si="2"/>
        <v>kg</v>
      </c>
      <c r="S25" s="5">
        <f t="shared" si="0"/>
        <v>2.1999999999999999E-2</v>
      </c>
      <c r="X25" s="15"/>
      <c r="Y25" s="15"/>
    </row>
    <row r="26" spans="1:25" ht="19.5" customHeight="1" x14ac:dyDescent="0.25">
      <c r="A26" s="19"/>
      <c r="B26" s="12" t="s">
        <v>19</v>
      </c>
      <c r="C26" s="22"/>
      <c r="D26" s="13">
        <v>1.4999999999999999E-2</v>
      </c>
      <c r="E26" s="19"/>
      <c r="F26" s="14"/>
      <c r="G26" s="15"/>
      <c r="H26" s="16" t="s">
        <v>25</v>
      </c>
      <c r="I26" s="17" t="s">
        <v>10</v>
      </c>
      <c r="J26" s="18">
        <f t="shared" si="1"/>
        <v>1.4999999999999999E-2</v>
      </c>
      <c r="K26" s="15"/>
      <c r="L26" s="48"/>
      <c r="M26" s="19"/>
      <c r="N26" s="4"/>
      <c r="R26" s="5" t="str">
        <f t="shared" si="2"/>
        <v>kg</v>
      </c>
      <c r="S26" s="5">
        <f t="shared" si="0"/>
        <v>1.4999999999999999E-2</v>
      </c>
      <c r="X26" s="15"/>
      <c r="Y26" s="15"/>
    </row>
    <row r="27" spans="1:25" ht="19.5" customHeight="1" x14ac:dyDescent="0.25">
      <c r="A27" s="19"/>
      <c r="B27" s="12" t="s">
        <v>19</v>
      </c>
      <c r="C27" s="22"/>
      <c r="D27" s="13">
        <v>0.02</v>
      </c>
      <c r="E27" s="19"/>
      <c r="F27" s="14"/>
      <c r="G27" s="15"/>
      <c r="H27" s="16" t="s">
        <v>18</v>
      </c>
      <c r="I27" s="17" t="s">
        <v>10</v>
      </c>
      <c r="J27" s="18">
        <f t="shared" si="1"/>
        <v>0.02</v>
      </c>
      <c r="K27" s="15"/>
      <c r="L27" s="48"/>
      <c r="M27" s="19"/>
      <c r="N27" s="4"/>
      <c r="R27" s="5" t="str">
        <f t="shared" si="2"/>
        <v>kg</v>
      </c>
      <c r="S27" s="5">
        <f t="shared" si="0"/>
        <v>0.02</v>
      </c>
      <c r="X27" s="15"/>
      <c r="Y27" s="15"/>
    </row>
    <row r="28" spans="1:25" ht="19.5" customHeight="1" x14ac:dyDescent="0.25">
      <c r="A28" s="19"/>
      <c r="B28" s="12" t="s">
        <v>19</v>
      </c>
      <c r="C28" s="22"/>
      <c r="D28" s="13">
        <v>0.33</v>
      </c>
      <c r="E28" s="19"/>
      <c r="F28" s="14"/>
      <c r="G28" s="15"/>
      <c r="H28" s="16" t="s">
        <v>27</v>
      </c>
      <c r="I28" s="17" t="s">
        <v>10</v>
      </c>
      <c r="J28" s="18">
        <f t="shared" si="1"/>
        <v>0.33</v>
      </c>
      <c r="K28" s="15"/>
      <c r="L28" s="48"/>
      <c r="M28" s="19"/>
      <c r="N28" s="4"/>
      <c r="R28" s="5" t="str">
        <f t="shared" si="2"/>
        <v>kg</v>
      </c>
      <c r="S28" s="5">
        <f t="shared" si="0"/>
        <v>0.33</v>
      </c>
      <c r="X28" s="15"/>
      <c r="Y28" s="15"/>
    </row>
    <row r="29" spans="1:25" ht="19.5" customHeight="1" x14ac:dyDescent="0.25">
      <c r="A29" s="19"/>
      <c r="B29" s="12" t="s">
        <v>19</v>
      </c>
      <c r="C29" s="22"/>
      <c r="D29" s="13" t="s">
        <v>19</v>
      </c>
      <c r="E29" s="19"/>
      <c r="F29" s="14"/>
      <c r="G29" s="15"/>
      <c r="H29" s="16"/>
      <c r="I29" s="17"/>
      <c r="J29" s="18" t="str">
        <f t="shared" si="1"/>
        <v/>
      </c>
      <c r="K29" s="15"/>
      <c r="L29" s="48"/>
      <c r="M29" s="19"/>
      <c r="N29" s="4"/>
      <c r="R29" s="5" t="str">
        <f t="shared" si="2"/>
        <v/>
      </c>
      <c r="S29" s="5" t="str">
        <f t="shared" si="0"/>
        <v/>
      </c>
      <c r="X29" s="15"/>
      <c r="Y29" s="15"/>
    </row>
    <row r="30" spans="1:25" ht="19.5" customHeight="1" x14ac:dyDescent="0.25">
      <c r="A30" s="19"/>
      <c r="B30" s="20" t="s">
        <v>19</v>
      </c>
      <c r="C30" s="22"/>
      <c r="D30" s="13" t="s">
        <v>19</v>
      </c>
      <c r="E30" s="19"/>
      <c r="F30" s="14"/>
      <c r="G30" s="15"/>
      <c r="H30" s="16"/>
      <c r="I30" s="17"/>
      <c r="J30" s="18" t="str">
        <f t="shared" si="1"/>
        <v/>
      </c>
      <c r="K30" s="15"/>
      <c r="L30" s="48"/>
      <c r="M30" s="19"/>
      <c r="N30" s="4"/>
      <c r="R30" s="5" t="str">
        <f t="shared" si="2"/>
        <v/>
      </c>
      <c r="S30" s="5" t="str">
        <f t="shared" si="0"/>
        <v/>
      </c>
      <c r="X30" s="15"/>
      <c r="Y30" s="15"/>
    </row>
    <row r="31" spans="1:25" ht="19.5" customHeight="1" x14ac:dyDescent="0.25">
      <c r="A31" s="19"/>
      <c r="B31" s="20" t="s">
        <v>19</v>
      </c>
      <c r="C31" s="22"/>
      <c r="D31" s="13" t="s">
        <v>19</v>
      </c>
      <c r="E31" s="19"/>
      <c r="F31" s="14"/>
      <c r="G31" s="15"/>
      <c r="H31" s="16"/>
      <c r="I31" s="17"/>
      <c r="J31" s="18" t="str">
        <f t="shared" si="1"/>
        <v/>
      </c>
      <c r="K31" s="15"/>
      <c r="L31" s="48"/>
      <c r="M31" s="19"/>
      <c r="N31" s="4"/>
      <c r="R31" s="5" t="str">
        <f t="shared" si="2"/>
        <v/>
      </c>
      <c r="S31" s="5" t="str">
        <f t="shared" si="0"/>
        <v/>
      </c>
      <c r="X31" s="15"/>
      <c r="Y31" s="15"/>
    </row>
    <row r="32" spans="1:25" ht="19.5" customHeight="1" x14ac:dyDescent="0.25">
      <c r="A32" s="19"/>
      <c r="B32" s="20"/>
      <c r="C32" s="22"/>
      <c r="D32" s="13"/>
      <c r="E32" s="19"/>
      <c r="F32" s="14"/>
      <c r="G32" s="15"/>
      <c r="H32" s="16"/>
      <c r="I32" s="17"/>
      <c r="J32" s="18" t="str">
        <f t="shared" si="1"/>
        <v/>
      </c>
      <c r="K32" s="15"/>
      <c r="L32" s="48"/>
      <c r="M32" s="19"/>
      <c r="N32" s="4"/>
      <c r="R32" s="5" t="str">
        <f t="shared" si="2"/>
        <v/>
      </c>
      <c r="S32" s="5">
        <f t="shared" si="0"/>
        <v>0</v>
      </c>
      <c r="X32" s="15"/>
      <c r="Y32" s="15"/>
    </row>
    <row r="33" spans="1:25" ht="19.5" customHeight="1" x14ac:dyDescent="0.25">
      <c r="A33" s="19"/>
      <c r="B33" s="20"/>
      <c r="C33" s="22"/>
      <c r="D33" s="13"/>
      <c r="E33" s="19"/>
      <c r="F33" s="14"/>
      <c r="G33" s="15"/>
      <c r="H33" s="16"/>
      <c r="I33" s="17"/>
      <c r="J33" s="18" t="str">
        <f t="shared" si="1"/>
        <v/>
      </c>
      <c r="K33" s="15"/>
      <c r="L33" s="48"/>
      <c r="M33" s="19"/>
      <c r="N33" s="4"/>
      <c r="R33" s="5" t="str">
        <f t="shared" si="2"/>
        <v/>
      </c>
      <c r="S33" s="5">
        <f t="shared" si="0"/>
        <v>0</v>
      </c>
      <c r="X33" s="15"/>
      <c r="Y33" s="15"/>
    </row>
    <row r="34" spans="1:25" ht="19.5" customHeight="1" x14ac:dyDescent="0.25">
      <c r="A34" s="19"/>
      <c r="B34" s="20"/>
      <c r="C34" s="22"/>
      <c r="D34" s="13"/>
      <c r="E34" s="19"/>
      <c r="F34" s="14"/>
      <c r="G34" s="15"/>
      <c r="H34" s="16"/>
      <c r="I34" s="17"/>
      <c r="J34" s="18" t="str">
        <f t="shared" si="1"/>
        <v/>
      </c>
      <c r="K34" s="15"/>
      <c r="L34" s="48"/>
      <c r="M34" s="19"/>
      <c r="N34" s="4"/>
      <c r="R34" s="5" t="str">
        <f t="shared" si="2"/>
        <v/>
      </c>
      <c r="S34" s="5">
        <f t="shared" si="0"/>
        <v>0</v>
      </c>
      <c r="X34" s="15"/>
      <c r="Y34" s="15"/>
    </row>
    <row r="35" spans="1:25" ht="19.5" customHeight="1" x14ac:dyDescent="0.25">
      <c r="A35" s="19"/>
      <c r="B35" s="20"/>
      <c r="C35" s="22"/>
      <c r="D35" s="13"/>
      <c r="E35" s="19"/>
      <c r="F35" s="14"/>
      <c r="G35" s="15"/>
      <c r="H35" s="16"/>
      <c r="I35" s="17"/>
      <c r="J35" s="18" t="str">
        <f t="shared" si="1"/>
        <v/>
      </c>
      <c r="K35" s="15"/>
      <c r="L35" s="48"/>
      <c r="M35" s="19"/>
      <c r="N35" s="4"/>
      <c r="R35" s="5" t="str">
        <f t="shared" si="2"/>
        <v/>
      </c>
      <c r="S35" s="5">
        <f t="shared" si="0"/>
        <v>0</v>
      </c>
      <c r="X35" s="15"/>
      <c r="Y35" s="15"/>
    </row>
    <row r="36" spans="1:25" ht="19.5" customHeight="1" x14ac:dyDescent="0.25">
      <c r="A36" s="19"/>
      <c r="B36" s="20"/>
      <c r="C36" s="22"/>
      <c r="D36" s="13"/>
      <c r="E36" s="19"/>
      <c r="F36" s="14"/>
      <c r="G36" s="15"/>
      <c r="H36" s="16"/>
      <c r="I36" s="17"/>
      <c r="J36" s="18" t="str">
        <f t="shared" si="1"/>
        <v/>
      </c>
      <c r="K36" s="15"/>
      <c r="L36" s="48"/>
      <c r="M36" s="19"/>
      <c r="N36" s="4"/>
      <c r="R36" s="5" t="str">
        <f t="shared" si="2"/>
        <v/>
      </c>
      <c r="S36" s="5">
        <f t="shared" si="0"/>
        <v>0</v>
      </c>
      <c r="X36" s="15"/>
      <c r="Y36" s="15"/>
    </row>
    <row r="37" spans="1:25" ht="19.5" customHeight="1" x14ac:dyDescent="0.25">
      <c r="A37" s="19"/>
      <c r="B37" s="20"/>
      <c r="C37" s="22"/>
      <c r="D37" s="13"/>
      <c r="E37" s="19"/>
      <c r="F37" s="14"/>
      <c r="G37" s="15"/>
      <c r="H37" s="16"/>
      <c r="I37" s="17"/>
      <c r="J37" s="18" t="str">
        <f t="shared" si="1"/>
        <v/>
      </c>
      <c r="K37" s="15"/>
      <c r="L37" s="49"/>
      <c r="M37" s="19"/>
      <c r="N37" s="4"/>
      <c r="R37" s="5" t="str">
        <f t="shared" si="2"/>
        <v/>
      </c>
      <c r="S37" s="5">
        <f t="shared" si="0"/>
        <v>0</v>
      </c>
      <c r="X37" s="15"/>
      <c r="Y37" s="15"/>
    </row>
    <row r="38" spans="1:25" ht="3.75" customHeight="1" x14ac:dyDescent="0.25">
      <c r="A38" s="37"/>
      <c r="B38" s="37"/>
      <c r="C38" s="22"/>
      <c r="D38" s="38"/>
      <c r="E38" s="22"/>
      <c r="F38" s="21"/>
      <c r="G38" s="22"/>
      <c r="H38" s="22"/>
      <c r="I38" s="22"/>
      <c r="J38" s="22"/>
      <c r="K38" s="22"/>
      <c r="L38" s="46"/>
      <c r="M38" s="19"/>
      <c r="N38" s="4"/>
      <c r="Q38" s="5" t="str">
        <f t="shared" ref="Q38:Y38" si="3">IF(S38&lt;&gt;"","X","")</f>
        <v/>
      </c>
      <c r="R38" s="5" t="str">
        <f t="shared" si="3"/>
        <v/>
      </c>
      <c r="S38" s="5" t="str">
        <f t="shared" si="3"/>
        <v/>
      </c>
      <c r="T38" s="5" t="str">
        <f t="shared" si="3"/>
        <v/>
      </c>
      <c r="U38" s="5" t="str">
        <f t="shared" si="3"/>
        <v/>
      </c>
      <c r="V38" s="5" t="str">
        <f t="shared" si="3"/>
        <v/>
      </c>
      <c r="W38" s="5" t="str">
        <f t="shared" si="3"/>
        <v/>
      </c>
      <c r="X38" s="37" t="str">
        <f t="shared" si="3"/>
        <v/>
      </c>
      <c r="Y38" s="37" t="str">
        <f t="shared" si="3"/>
        <v/>
      </c>
    </row>
    <row r="39" spans="1:25" ht="3.75" customHeight="1" thickBot="1" x14ac:dyDescent="0.3">
      <c r="A39" s="5"/>
      <c r="B39" s="5"/>
      <c r="C39" s="22"/>
      <c r="D39" s="24"/>
      <c r="E39" s="5"/>
      <c r="F39" s="4"/>
      <c r="G39" s="5"/>
      <c r="H39" s="23"/>
      <c r="I39" s="24"/>
      <c r="J39" s="25"/>
      <c r="K39" s="5"/>
      <c r="L39" s="6"/>
      <c r="M39" s="6"/>
      <c r="N39" s="4"/>
      <c r="X39" s="5"/>
      <c r="Y39" s="5"/>
    </row>
    <row r="40" spans="1:25" ht="21" customHeight="1" thickBot="1" x14ac:dyDescent="0.3">
      <c r="A40" s="39"/>
      <c r="B40" s="39"/>
      <c r="C40" s="22"/>
      <c r="D40" s="40">
        <f>S40</f>
        <v>1.7480000000000002</v>
      </c>
      <c r="E40" s="5"/>
      <c r="F40" s="4"/>
      <c r="G40" s="5"/>
      <c r="H40" s="26">
        <f ca="1">NOW()</f>
        <v>42672.788059259263</v>
      </c>
      <c r="I40" s="27"/>
      <c r="J40" s="28">
        <f>IF($I$5&lt;&gt;"",$I$5*I3,I3*D40)</f>
        <v>1.7480000000000002</v>
      </c>
      <c r="K40" s="5"/>
      <c r="L40" s="6"/>
      <c r="M40" s="6"/>
      <c r="N40" s="4"/>
      <c r="R40" s="5">
        <f>COUNTIF(R14:R37,"=St.")</f>
        <v>0</v>
      </c>
      <c r="S40" s="5">
        <f>SUM(S13:S39)</f>
        <v>1.7480000000000002</v>
      </c>
      <c r="X40" s="5"/>
      <c r="Y40" s="5"/>
    </row>
    <row r="41" spans="1:25" ht="4.5" hidden="1" customHeight="1" x14ac:dyDescent="0.25">
      <c r="A41" s="39"/>
      <c r="B41" s="39"/>
      <c r="C41" s="22"/>
      <c r="D41" s="30"/>
      <c r="E41" s="6"/>
      <c r="F41" s="8"/>
      <c r="G41" s="5"/>
      <c r="H41" s="29"/>
      <c r="I41" s="30"/>
      <c r="J41" s="31">
        <f>IF($I$5&lt;&gt;"",I3*$I$5/$D$40,I3)</f>
        <v>1</v>
      </c>
      <c r="K41" s="5"/>
      <c r="L41" s="6"/>
      <c r="M41" s="6"/>
      <c r="N41" s="4"/>
      <c r="X41" s="5"/>
      <c r="Y41" s="5"/>
    </row>
    <row r="42" spans="1:25" ht="4.5" customHeight="1" x14ac:dyDescent="0.25">
      <c r="A42" s="39"/>
      <c r="B42" s="39"/>
      <c r="C42" s="22"/>
      <c r="D42" s="30"/>
      <c r="E42" s="6"/>
      <c r="F42" s="8"/>
      <c r="G42" s="5"/>
      <c r="H42" s="32"/>
      <c r="I42" s="30"/>
      <c r="J42" s="33"/>
      <c r="K42" s="5"/>
      <c r="L42" s="6"/>
      <c r="M42" s="6"/>
      <c r="N42" s="4"/>
      <c r="X42" s="5"/>
      <c r="Y42" s="5"/>
    </row>
    <row r="43" spans="1:25" ht="4.5" customHeight="1" x14ac:dyDescent="0.25">
      <c r="A43" s="6"/>
      <c r="B43" s="6"/>
      <c r="C43" s="22"/>
      <c r="D43" s="5"/>
      <c r="E43" s="6"/>
      <c r="F43" s="8"/>
      <c r="G43" s="4"/>
      <c r="H43" s="4"/>
      <c r="I43" s="4"/>
      <c r="J43" s="4"/>
      <c r="K43" s="4"/>
      <c r="L43" s="4"/>
      <c r="M43" s="4"/>
      <c r="N43" s="4"/>
      <c r="X43" s="5"/>
      <c r="Y43" s="5"/>
    </row>
    <row r="44" spans="1:25" ht="15.75" x14ac:dyDescent="0.25">
      <c r="A44" s="34"/>
      <c r="B44" s="34"/>
      <c r="C44" s="22"/>
      <c r="D44" s="35"/>
      <c r="E44" s="34"/>
      <c r="F44" s="34"/>
      <c r="G44" s="34"/>
      <c r="H44" s="34"/>
      <c r="I44" s="35"/>
      <c r="J44" s="5"/>
      <c r="K44" s="34"/>
      <c r="L44" s="34"/>
      <c r="M44" s="34"/>
      <c r="N44" s="5"/>
    </row>
    <row r="45" spans="1:25" ht="22.5" customHeight="1" x14ac:dyDescent="0.25">
      <c r="A45" s="5"/>
      <c r="B45" s="36" t="s">
        <v>5</v>
      </c>
      <c r="C45" s="5"/>
      <c r="D45" s="5"/>
      <c r="E45" s="5"/>
      <c r="F45" s="5"/>
      <c r="G45" s="5"/>
      <c r="H45" s="5"/>
      <c r="I45" s="5"/>
      <c r="J45" s="5"/>
      <c r="K45" s="5"/>
      <c r="L45" s="5"/>
      <c r="M45" s="5"/>
      <c r="N45" s="5"/>
    </row>
    <row r="46" spans="1:25" ht="6" customHeight="1" x14ac:dyDescent="0.25">
      <c r="A46" s="5"/>
      <c r="B46" s="5"/>
      <c r="C46" s="5"/>
      <c r="D46" s="5"/>
      <c r="E46" s="5"/>
      <c r="F46" s="5"/>
      <c r="G46" s="5"/>
      <c r="H46" s="5"/>
      <c r="I46" s="5"/>
      <c r="J46" s="5"/>
      <c r="K46" s="5"/>
      <c r="L46" s="5"/>
      <c r="M46" s="5"/>
      <c r="N46" s="5"/>
    </row>
    <row r="47" spans="1:25" ht="161.25" customHeight="1" x14ac:dyDescent="0.25">
      <c r="A47" s="5"/>
      <c r="B47" s="50" t="s">
        <v>6</v>
      </c>
      <c r="C47" s="51"/>
      <c r="D47" s="51"/>
      <c r="E47" s="51"/>
      <c r="F47" s="51"/>
      <c r="G47" s="51"/>
      <c r="H47" s="51"/>
      <c r="I47" s="51"/>
      <c r="J47" s="51"/>
      <c r="K47" s="51"/>
      <c r="L47" s="51"/>
      <c r="M47" s="52"/>
      <c r="N47" s="5"/>
    </row>
    <row r="48" spans="1:25" x14ac:dyDescent="0.25">
      <c r="A48" s="5"/>
      <c r="B48" s="5"/>
      <c r="C48" s="22"/>
      <c r="D48" s="5"/>
      <c r="E48" s="5"/>
      <c r="F48" s="5"/>
      <c r="G48" s="5"/>
      <c r="H48" s="5"/>
      <c r="I48" s="5"/>
      <c r="J48" s="5"/>
      <c r="K48" s="5"/>
      <c r="L48" s="5"/>
      <c r="M48" s="5"/>
      <c r="N48" s="5"/>
    </row>
    <row r="49" spans="1:14" ht="18.75" x14ac:dyDescent="0.3">
      <c r="A49" s="5"/>
      <c r="B49" s="53"/>
      <c r="C49" s="53"/>
      <c r="D49" s="53"/>
      <c r="E49" s="53"/>
      <c r="F49" s="53"/>
      <c r="G49" s="53"/>
      <c r="H49" s="53"/>
      <c r="I49" s="53"/>
      <c r="J49" s="53"/>
      <c r="K49" s="53"/>
      <c r="L49" s="53"/>
      <c r="M49" s="53"/>
      <c r="N49" s="5"/>
    </row>
    <row r="50" spans="1:14" x14ac:dyDescent="0.25">
      <c r="A50" s="5"/>
      <c r="B50" s="5"/>
      <c r="C50" s="22"/>
      <c r="D50" s="5"/>
      <c r="E50" s="5"/>
      <c r="F50" s="5"/>
      <c r="G50" s="5"/>
      <c r="H50" s="5"/>
      <c r="I50" s="5"/>
      <c r="J50" s="5"/>
      <c r="K50" s="5"/>
      <c r="L50" s="5"/>
      <c r="M50" s="5"/>
      <c r="N50" s="5"/>
    </row>
  </sheetData>
  <sheetProtection algorithmName="SHA-512" hashValue="Jrkk3IxvAQA2Ip0CpsfrMGDhDbROc46CxJmHzR9zyMqX/EkNvuD7gbMHXxK6H7ZkrJevLPqYjDovt4LSzhBKMw==" saltValue="y5iomWr4XNXb3GRBwcuVuA==" spinCount="100000" sheet="1" objects="1" scenarios="1"/>
  <mergeCells count="11">
    <mergeCell ref="L14:L37"/>
    <mergeCell ref="B47:M47"/>
    <mergeCell ref="B49:M49"/>
    <mergeCell ref="B3:H5"/>
    <mergeCell ref="I3:K3"/>
    <mergeCell ref="I5:K5"/>
    <mergeCell ref="H9:H11"/>
    <mergeCell ref="J9:L9"/>
    <mergeCell ref="B11:B12"/>
    <mergeCell ref="D11:D12"/>
    <mergeCell ref="J11:L11"/>
  </mergeCells>
  <conditionalFormatting sqref="J14:J37">
    <cfRule type="expression" dxfId="16" priority="16" stopIfTrue="1">
      <formula>OR($B14="u",$B14="o2")</formula>
    </cfRule>
    <cfRule type="expression" dxfId="15" priority="17" stopIfTrue="1">
      <formula>$B14="u2"</formula>
    </cfRule>
  </conditionalFormatting>
  <conditionalFormatting sqref="H14:H27 H29:H37">
    <cfRule type="expression" dxfId="14" priority="11">
      <formula>EM="X"</formula>
    </cfRule>
    <cfRule type="expression" dxfId="13" priority="12">
      <formula>AND(EM="X",$B14="u2")</formula>
    </cfRule>
    <cfRule type="expression" dxfId="12" priority="13">
      <formula>AND(EM&lt;&gt;"X",$B14="u2")</formula>
    </cfRule>
    <cfRule type="expression" dxfId="11" priority="14">
      <formula>AND(EM="X",OR($B14="u",$B14="o2"))</formula>
    </cfRule>
    <cfRule type="expression" dxfId="10" priority="15">
      <formula>AND(EM&lt;&gt;"X",OR($B14="u",$B14="o2"))</formula>
    </cfRule>
  </conditionalFormatting>
  <conditionalFormatting sqref="D14:D27 B24:B37 I14:I27 I29:I37 D29:D37">
    <cfRule type="expression" dxfId="9" priority="10">
      <formula>EM="X"</formula>
    </cfRule>
  </conditionalFormatting>
  <conditionalFormatting sqref="L14:L37">
    <cfRule type="expression" dxfId="8" priority="9">
      <formula>EM="X"</formula>
    </cfRule>
  </conditionalFormatting>
  <conditionalFormatting sqref="J11:L11 J9:L9">
    <cfRule type="expression" dxfId="7" priority="8">
      <formula>EM="X"</formula>
    </cfRule>
  </conditionalFormatting>
  <conditionalFormatting sqref="B14:B23">
    <cfRule type="expression" dxfId="6" priority="7">
      <formula>EM="X"</formula>
    </cfRule>
  </conditionalFormatting>
  <conditionalFormatting sqref="H28">
    <cfRule type="expression" dxfId="5" priority="2">
      <formula>EM="X"</formula>
    </cfRule>
    <cfRule type="expression" dxfId="4" priority="3">
      <formula>AND(EM="X",$B28="u2")</formula>
    </cfRule>
    <cfRule type="expression" dxfId="3" priority="4">
      <formula>AND(EM&lt;&gt;"X",$B28="u2")</formula>
    </cfRule>
    <cfRule type="expression" dxfId="2" priority="5">
      <formula>AND(EM="X",OR($B28="u",$B28="o2"))</formula>
    </cfRule>
    <cfRule type="expression" dxfId="1" priority="6">
      <formula>AND(EM&lt;&gt;"X",OR($B28="u",$B28="o2"))</formula>
    </cfRule>
  </conditionalFormatting>
  <conditionalFormatting sqref="D28 I28">
    <cfRule type="expression" dxfId="0" priority="1">
      <formula>EM="X"</formula>
    </cfRule>
  </conditionalFormatting>
  <dataValidations count="3">
    <dataValidation type="list" allowBlank="1" showInputMessage="1" showErrorMessage="1" errorTitle="Falsche Eingabe" error="Diese Zelle ist entweder leer oder enthält ein X." promptTitle="Falsche Eingabe" sqref="B6">
      <formula1>$S$5:$S$6</formula1>
    </dataValidation>
    <dataValidation type="list" allowBlank="1" showErrorMessage="1" sqref="I14:I37">
      <formula1>"kg,ltr,St."</formula1>
    </dataValidation>
    <dataValidation type="list" allowBlank="1" showInputMessage="1" showErrorMessage="1" sqref="B14:B37">
      <formula1>"o,u,o2,u2"</formula1>
    </dataValidation>
  </dataValidations>
  <pageMargins left="0.19" right="0.11" top="0.17" bottom="0.11" header="0.28000000000000003" footer="0.1"/>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Rezeptur</vt:lpstr>
      <vt:lpstr>EM</vt:lpstr>
      <vt:lpstr>Rezeptur!Print_Area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Rezeptur-Vorlage</dc:title>
  <dc:creator>Messemer</dc:creator>
  <cp:lastModifiedBy>Messemer</cp:lastModifiedBy>
  <cp:lastPrinted>2016-09-15T21:22:52Z</cp:lastPrinted>
  <dcterms:created xsi:type="dcterms:W3CDTF">2016-05-29T23:20:14Z</dcterms:created>
  <dcterms:modified xsi:type="dcterms:W3CDTF">2016-10-29T16:58:55Z</dcterms:modified>
</cp:coreProperties>
</file>