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C:\Users\Messemer\Documents\aktuelle Projekte\brotkruemel_de\Rezepturen für Website\aus Videos\Dinkelvollkornbrot zum Anrühren\"/>
    </mc:Choice>
  </mc:AlternateContent>
  <bookViews>
    <workbookView xWindow="12960" yWindow="0" windowWidth="17985" windowHeight="11685"/>
  </bookViews>
  <sheets>
    <sheet name="Rezeptur" sheetId="1" r:id="rId1"/>
  </sheets>
  <definedNames>
    <definedName name="EM">Rezeptur!$B$6</definedName>
    <definedName name="Print_Area" localSheetId="0">Rezeptur!$G$8:$M$42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1" l="1"/>
  <c r="H40" i="1"/>
  <c r="Y38" i="1"/>
  <c r="X38" i="1"/>
  <c r="W38" i="1"/>
  <c r="U38" i="1" s="1"/>
  <c r="S38" i="1" s="1"/>
  <c r="Q38" i="1" s="1"/>
  <c r="V38" i="1"/>
  <c r="T38" i="1" s="1"/>
  <c r="R38" i="1" s="1"/>
  <c r="S37" i="1"/>
  <c r="R37" i="1"/>
  <c r="S36" i="1"/>
  <c r="R36" i="1"/>
  <c r="S35" i="1"/>
  <c r="R35" i="1"/>
  <c r="S34" i="1"/>
  <c r="R34" i="1"/>
  <c r="S33" i="1"/>
  <c r="R33" i="1"/>
  <c r="S32" i="1"/>
  <c r="R32" i="1"/>
  <c r="S31" i="1"/>
  <c r="R31" i="1"/>
  <c r="S30" i="1"/>
  <c r="R30" i="1"/>
  <c r="S29" i="1"/>
  <c r="R29" i="1"/>
  <c r="S28" i="1"/>
  <c r="R28" i="1"/>
  <c r="S27" i="1"/>
  <c r="R27" i="1"/>
  <c r="S26" i="1"/>
  <c r="R26" i="1"/>
  <c r="S25" i="1"/>
  <c r="R25" i="1"/>
  <c r="S24" i="1"/>
  <c r="R24" i="1"/>
  <c r="S23" i="1"/>
  <c r="R23" i="1"/>
  <c r="S22" i="1"/>
  <c r="R22" i="1"/>
  <c r="S21" i="1"/>
  <c r="R21" i="1"/>
  <c r="S20" i="1"/>
  <c r="R20" i="1"/>
  <c r="S19" i="1"/>
  <c r="R19" i="1"/>
  <c r="S18" i="1"/>
  <c r="R18" i="1"/>
  <c r="S17" i="1"/>
  <c r="R17" i="1"/>
  <c r="S16" i="1"/>
  <c r="R16" i="1"/>
  <c r="S15" i="1"/>
  <c r="R15" i="1"/>
  <c r="S14" i="1"/>
  <c r="R14" i="1"/>
  <c r="R40" i="1" l="1"/>
  <c r="J14" i="1" s="1"/>
  <c r="S40" i="1"/>
  <c r="D40" i="1" s="1"/>
  <c r="J40" i="1" s="1"/>
  <c r="J37" i="1" l="1"/>
  <c r="J29" i="1"/>
  <c r="J28" i="1"/>
  <c r="J31" i="1"/>
  <c r="J24" i="1"/>
  <c r="J36" i="1"/>
  <c r="J21" i="1"/>
  <c r="J19" i="1"/>
  <c r="J22" i="1"/>
  <c r="J30" i="1"/>
  <c r="J17" i="1"/>
  <c r="J27" i="1"/>
  <c r="J18" i="1"/>
  <c r="J25" i="1"/>
  <c r="J35" i="1"/>
  <c r="J26" i="1"/>
  <c r="J16" i="1"/>
  <c r="J32" i="1"/>
  <c r="J33" i="1"/>
  <c r="J15" i="1"/>
  <c r="J34" i="1"/>
  <c r="J20" i="1"/>
  <c r="J23" i="1"/>
</calcChain>
</file>

<file path=xl/sharedStrings.xml><?xml version="1.0" encoding="utf-8"?>
<sst xmlns="http://schemas.openxmlformats.org/spreadsheetml/2006/main" count="42" uniqueCount="28">
  <si>
    <t xml:space="preserve"> </t>
  </si>
  <si>
    <t>Eingabemodus (X im Feld eintragen, vor dem Ausdruck rausnehmen)</t>
  </si>
  <si>
    <t>X</t>
  </si>
  <si>
    <t>Vorprodukt-
Steuerung</t>
  </si>
  <si>
    <t>Menge</t>
  </si>
  <si>
    <r>
      <t xml:space="preserve">Funktionsweise der Tabelle </t>
    </r>
    <r>
      <rPr>
        <sz val="11"/>
        <color rgb="FF993300"/>
        <rFont val="Lato"/>
        <family val="2"/>
      </rPr>
      <t>(bitte zumindest 1x lesen)</t>
    </r>
  </si>
  <si>
    <t xml:space="preserve">Die Tabelle dient dazu Rezepturen bequem und auf benötigte Mengen umrechnen zu können.
Um zu sehen welche Felder ausgefüllt werden, schreiben Sie in die Zelle B6 (Eingabemodus) ein "x". Sodann werden alle Eingabefelder gelb markiert. Vor dem Ausdruck nimmt man das "X" wieder raus, so dass der Ausdruck einen komplett weißen Hintergrund hat.
- In Spalte D werden die Mengen der einzelnen Rostoffe eingetragen
- Spalte H enthält die Bezeichnungen der einzelnen Rohstoffe
- In Spalte I können Sie eine Einheit auswählen. Bedenken Sie, dass Sie Rezepturen, in denen auch die Einheit "Stück" vorkommt, nicht auf ein bestimmtes Gewicht gerechnet werden können.
- Spalte B bietet die Möglichkeit die Zutaten zu verschachteln. Der Buchstabe "o" steht für einen Oberbegriff (z.B. Sauerteig), "u" für die Unterzutat erster Ebene (z.B. Roggenmehl, Wasser, Anstellgut). Wollen Sie noch weiter verschachteln, verwenden Sie "o2" und "u2".
- Im großen Feld können Sie die Informationen zur Herstellungsweise hinterlegen. Zeilenumbrüche machen Sie dort mit "Alt" + "Return".
</t>
  </si>
  <si>
    <t>Multiplikator (wie oft soll die Rezeptur hergestellt werden)
z.B. "2,0  x" Grundrezeptur oder "4,0 x" Brote á 570 g</t>
  </si>
  <si>
    <t>Multiplikationsbasis (soll die Grundrezeptur oder eine bestimmte Rezepturmenge (z.B. 570g) zum Berechnen genutzt werden)</t>
  </si>
  <si>
    <t>Dinkelbrot zum Anrühren</t>
  </si>
  <si>
    <t>Grundrezeptur ergibt 2 Brote á 1000g</t>
  </si>
  <si>
    <t>Saaten-Quellstück</t>
  </si>
  <si>
    <t>Sonnenblumenkerne</t>
  </si>
  <si>
    <t>Leinsamen</t>
  </si>
  <si>
    <t>Vollkornsesam</t>
  </si>
  <si>
    <t>Wasser (heiß)</t>
  </si>
  <si>
    <t>o</t>
  </si>
  <si>
    <t>u</t>
  </si>
  <si>
    <t>Dinkelvollkornmehl</t>
  </si>
  <si>
    <t>Naturjoghurt oder Buttermilch</t>
  </si>
  <si>
    <t>Pflanzenöl</t>
  </si>
  <si>
    <t>Akazienhonig oder Zuckerrübensirup</t>
  </si>
  <si>
    <t>Salz</t>
  </si>
  <si>
    <t>-</t>
  </si>
  <si>
    <t>Hefe</t>
  </si>
  <si>
    <t>Wasser (+/- ca. 30°C)</t>
  </si>
  <si>
    <r>
      <rPr>
        <b/>
        <sz val="12"/>
        <color theme="1"/>
        <rFont val="Lato"/>
        <family val="2"/>
      </rPr>
      <t xml:space="preserve">Herstellung Quellstück: </t>
    </r>
    <r>
      <rPr>
        <sz val="12"/>
        <color theme="1"/>
        <rFont val="Lato"/>
        <family val="2"/>
      </rPr>
      <t xml:space="preserve">Vor der Teigbereitung ½ Stunde bei Raumtemperatur quellen lassen
</t>
    </r>
    <r>
      <rPr>
        <b/>
        <sz val="12"/>
        <color theme="1"/>
        <rFont val="Lato"/>
        <family val="2"/>
      </rPr>
      <t xml:space="preserve">Herstellung Hauptteig: </t>
    </r>
    <r>
      <rPr>
        <sz val="12"/>
        <color theme="1"/>
        <rFont val="Lato"/>
        <family val="2"/>
      </rPr>
      <t xml:space="preserve">Alle Zutaten, außer Hefe und Wasser in eine Rührschüssel wiegen. Hefe im Wasser auflösen, über die Zutaten schütten, alles mit einem Holzlöffel kräftig mischen und 3-4 Minuten kneten bzw. wie Spätzleteig schlagen. Sinnvolle Rezepturmenge ist eine 0,5-fache (aus 500g Mehl), was ein Brot ergibt.
</t>
    </r>
    <r>
      <rPr>
        <b/>
        <sz val="12"/>
        <color theme="1"/>
        <rFont val="Lato"/>
        <family val="2"/>
      </rPr>
      <t xml:space="preserve">Durchführung: </t>
    </r>
    <r>
      <rPr>
        <sz val="12"/>
        <color theme="1"/>
        <rFont val="Lato"/>
        <family val="2"/>
      </rPr>
      <t xml:space="preserve">Den Teig bei Raumtemperatur in der Schüssel ca. ½ Stunde ruhen lassen.
Anschließend den Teig nochmals mit dem Rührlöffel kräftig durchmischen und direkt danach in eine leicht gefettete, ggf. mit Saaten ausgestreute Backform (Kastenform 230 x 110 x 95, Art-Nr. 08167) einschütten. Mit feuchten Händen den Teig in der Form glattdrücken und danach ggf. mit Saatenmischung (Sonnenblumenkerne, Leinsaat, Sesam) abstreuen. Wenn man die Saaten etwas andrückt, bleiben sie nach dem Backen besser haften.
</t>
    </r>
    <r>
      <rPr>
        <b/>
        <sz val="12"/>
        <color theme="1"/>
        <rFont val="Lato"/>
        <family val="2"/>
      </rPr>
      <t>Endgarzeit:</t>
    </r>
    <r>
      <rPr>
        <sz val="12"/>
        <color theme="1"/>
        <rFont val="Lato"/>
        <family val="2"/>
      </rPr>
      <t xml:space="preserve"> in der Form ca. 20 Minuten, abgedeckt bei Raumtemperatur. 
</t>
    </r>
    <r>
      <rPr>
        <b/>
        <sz val="12"/>
        <color theme="1"/>
        <rFont val="Lato"/>
        <family val="2"/>
      </rPr>
      <t>Vorbereitung zum Backen:</t>
    </r>
    <r>
      <rPr>
        <sz val="12"/>
        <color theme="1"/>
        <rFont val="Lato"/>
        <family val="2"/>
      </rPr>
      <t xml:space="preserve"> Vor dem Einschieben in den vorgeheizten Ofen den Teig längs, mittels einer mit Wasser befeuchteten Schere einschneiden. Das hilft, dass der Ofentrieb den Teig in der Mitte hochwölbt und das Brot nicht seitlich reißt.
</t>
    </r>
    <r>
      <rPr>
        <b/>
        <sz val="12"/>
        <color theme="1"/>
        <rFont val="Lato"/>
        <family val="2"/>
      </rPr>
      <t xml:space="preserve">Backzeit: </t>
    </r>
    <r>
      <rPr>
        <sz val="12"/>
        <color theme="1"/>
        <rFont val="Lato"/>
        <family val="2"/>
      </rPr>
      <t>ca. 55 Minuten im Umluftofen, durchgehend bei ca. 190° C
Brot nach dem Backen direkt aus der Form stürzen und auf einem Rost abkühlen lassen.</t>
    </r>
  </si>
  <si>
    <t>kg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</si>
</sst>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quot; x&quot;"/>
    <numFmt numFmtId="165" formatCode="0.000&quot; kg&quot;"/>
    <numFmt numFmtId="166" formatCode="0.000"/>
    <numFmt numFmtId="167" formatCode="0.000&quot; kg &quot;"/>
    <numFmt numFmtId="168" formatCode="d/m/yyyy\ \ \ h:mm;@"/>
    <numFmt numFmtId="169" formatCode="0.0000"/>
  </numFmts>
  <fonts count="24" x14ac:knownFonts="1">
    <font>
      <sz val="11"/>
      <color theme="1"/>
      <name val="Calibri"/>
      <family val="2"/>
      <scheme val="minor"/>
    </font>
    <font>
      <sz val="11"/>
      <color theme="1"/>
      <name val="Lato"/>
      <family val="2"/>
    </font>
    <font>
      <sz val="26"/>
      <color rgb="FF993300"/>
      <name val="Lato"/>
      <family val="2"/>
    </font>
    <font>
      <b/>
      <sz val="18"/>
      <name val="Lato"/>
      <family val="2"/>
    </font>
    <font>
      <sz val="10"/>
      <color rgb="FF993300"/>
      <name val="Lato"/>
      <family val="2"/>
    </font>
    <font>
      <sz val="14"/>
      <name val="Lato"/>
      <family val="2"/>
    </font>
    <font>
      <b/>
      <sz val="16"/>
      <name val="Lato"/>
      <family val="2"/>
    </font>
    <font>
      <sz val="10"/>
      <name val="Lato"/>
      <family val="2"/>
    </font>
    <font>
      <b/>
      <sz val="18"/>
      <color rgb="FF993300"/>
      <name val="Lato"/>
      <family val="2"/>
    </font>
    <font>
      <sz val="11"/>
      <name val="Lato"/>
      <family val="2"/>
    </font>
    <font>
      <b/>
      <sz val="18"/>
      <color theme="1"/>
      <name val="Lato"/>
      <family val="2"/>
    </font>
    <font>
      <b/>
      <sz val="22"/>
      <color theme="5" tint="-0.499984740745262"/>
      <name val="Lato"/>
      <family val="2"/>
    </font>
    <font>
      <sz val="9"/>
      <color theme="1"/>
      <name val="Lato"/>
      <family val="2"/>
    </font>
    <font>
      <sz val="12"/>
      <color theme="1"/>
      <name val="Lato"/>
      <family val="2"/>
    </font>
    <font>
      <b/>
      <sz val="14"/>
      <name val="Lato"/>
      <family val="2"/>
    </font>
    <font>
      <b/>
      <sz val="10"/>
      <color indexed="42"/>
      <name val="Lato"/>
      <family val="2"/>
    </font>
    <font>
      <b/>
      <sz val="11"/>
      <name val="Lato"/>
      <family val="2"/>
    </font>
    <font>
      <b/>
      <sz val="10"/>
      <name val="Lato"/>
      <family val="2"/>
    </font>
    <font>
      <sz val="11"/>
      <color rgb="FF993300"/>
      <name val="Lato"/>
      <family val="2"/>
    </font>
    <font>
      <b/>
      <sz val="12"/>
      <name val="Lato"/>
      <family val="2"/>
    </font>
    <font>
      <sz val="16"/>
      <color rgb="FF993300"/>
      <name val="Lato"/>
      <family val="2"/>
    </font>
    <font>
      <u/>
      <sz val="11"/>
      <color theme="10"/>
      <name val="Calibri"/>
      <family val="2"/>
      <scheme val="minor"/>
    </font>
    <font>
      <u/>
      <sz val="14"/>
      <color rgb="FF993300"/>
      <name val="Calibri"/>
      <family val="2"/>
      <scheme val="minor"/>
    </font>
    <font>
      <b/>
      <sz val="12"/>
      <color theme="1"/>
      <name val="Lato"/>
      <family val="2"/>
    </font>
  </fonts>
  <fills count="7">
    <fill>
      <patternFill patternType="none"/>
    </fill>
    <fill>
      <patternFill patternType="gray125"/>
    </fill>
    <fill>
      <patternFill patternType="solid">
        <fgColor indexed="47"/>
        <bgColor indexed="64"/>
      </patternFill>
    </fill>
    <fill>
      <patternFill patternType="solid">
        <fgColor theme="7" tint="0.79998168889431442"/>
        <bgColor indexed="64"/>
      </patternFill>
    </fill>
    <fill>
      <patternFill patternType="solid">
        <fgColor theme="5" tint="-0.499984740745262"/>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style="double">
        <color theme="5" tint="-0.499984740745262"/>
      </left>
      <right/>
      <top style="double">
        <color theme="5" tint="-0.499984740745262"/>
      </top>
      <bottom style="double">
        <color theme="5" tint="-0.499984740745262"/>
      </bottom>
      <diagonal/>
    </border>
    <border>
      <left/>
      <right/>
      <top style="double">
        <color theme="5" tint="-0.499984740745262"/>
      </top>
      <bottom style="double">
        <color theme="5" tint="-0.499984740745262"/>
      </bottom>
      <diagonal/>
    </border>
    <border>
      <left/>
      <right style="double">
        <color theme="5" tint="-0.499984740745262"/>
      </right>
      <top style="double">
        <color theme="5" tint="-0.499984740745262"/>
      </top>
      <bottom style="double">
        <color theme="5" tint="-0.499984740745262"/>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style="thin">
        <color indexed="8"/>
      </right>
      <top style="thin">
        <color indexed="8"/>
      </top>
      <bottom style="thin">
        <color indexed="8"/>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bottom/>
      <diagonal/>
    </border>
    <border>
      <left style="thin">
        <color theme="5" tint="-0.499984740745262"/>
      </left>
      <right style="thin">
        <color theme="5" tint="-0.499984740745262"/>
      </right>
      <top/>
      <bottom style="thin">
        <color theme="5" tint="-0.499984740745262"/>
      </bottom>
      <diagonal/>
    </border>
    <border>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21" fillId="0" borderId="0" applyNumberFormat="0" applyFill="0" applyBorder="0" applyAlignment="0" applyProtection="0"/>
  </cellStyleXfs>
  <cellXfs count="68">
    <xf numFmtId="0" fontId="0" fillId="0" borderId="0" xfId="0"/>
    <xf numFmtId="0" fontId="1" fillId="0" borderId="0" xfId="0" applyFont="1" applyFill="1"/>
    <xf numFmtId="0" fontId="5" fillId="0" borderId="0" xfId="0" applyFont="1" applyFill="1" applyBorder="1" applyAlignment="1">
      <alignment vertical="top" wrapText="1"/>
    </xf>
    <xf numFmtId="0" fontId="8" fillId="3" borderId="4" xfId="0" applyFont="1" applyFill="1" applyBorder="1" applyAlignment="1" applyProtection="1">
      <alignment horizontal="center" vertical="center" shrinkToFit="1"/>
      <protection locked="0"/>
    </xf>
    <xf numFmtId="0" fontId="1" fillId="4" borderId="0" xfId="0" applyFont="1" applyFill="1"/>
    <xf numFmtId="0" fontId="1" fillId="5" borderId="0" xfId="0" applyFont="1" applyFill="1"/>
    <xf numFmtId="0" fontId="1" fillId="5" borderId="0" xfId="0" applyFont="1" applyFill="1" applyBorder="1"/>
    <xf numFmtId="0" fontId="10" fillId="5" borderId="0" xfId="0" applyFont="1" applyFill="1" applyAlignment="1">
      <alignment vertical="center"/>
    </xf>
    <xf numFmtId="0" fontId="1" fillId="4" borderId="0" xfId="0" applyFont="1" applyFill="1" applyBorder="1"/>
    <xf numFmtId="0" fontId="13" fillId="5" borderId="0" xfId="0" applyFont="1" applyFill="1" applyAlignment="1">
      <alignment vertical="center"/>
    </xf>
    <xf numFmtId="0" fontId="1" fillId="5" borderId="11" xfId="0" applyFont="1" applyFill="1" applyBorder="1"/>
    <xf numFmtId="0" fontId="1" fillId="5" borderId="12" xfId="0" applyFont="1" applyFill="1" applyBorder="1"/>
    <xf numFmtId="0" fontId="7" fillId="0" borderId="13" xfId="0" applyFont="1" applyFill="1" applyBorder="1" applyAlignment="1" applyProtection="1">
      <alignment horizontal="center" vertical="center"/>
      <protection locked="0"/>
    </xf>
    <xf numFmtId="166" fontId="9" fillId="6" borderId="14" xfId="0" applyNumberFormat="1" applyFont="1" applyFill="1" applyBorder="1" applyAlignment="1" applyProtection="1">
      <alignment vertical="center"/>
      <protection locked="0"/>
    </xf>
    <xf numFmtId="0" fontId="1" fillId="4" borderId="0" xfId="0" applyFont="1" applyFill="1" applyBorder="1" applyAlignment="1">
      <alignment vertical="center"/>
    </xf>
    <xf numFmtId="0" fontId="1" fillId="5" borderId="0" xfId="0" applyFont="1" applyFill="1" applyAlignment="1">
      <alignment vertical="center"/>
    </xf>
    <xf numFmtId="165" fontId="14" fillId="5" borderId="14" xfId="0" applyNumberFormat="1" applyFont="1" applyFill="1" applyBorder="1" applyAlignment="1" applyProtection="1">
      <alignment horizontal="left" vertical="center"/>
      <protection locked="0"/>
    </xf>
    <xf numFmtId="165" fontId="9" fillId="5" borderId="15" xfId="0" applyNumberFormat="1" applyFont="1" applyFill="1" applyBorder="1" applyAlignment="1" applyProtection="1">
      <alignment horizontal="center" vertical="center"/>
      <protection locked="0"/>
    </xf>
    <xf numFmtId="166" fontId="14" fillId="5" borderId="13" xfId="0" applyNumberFormat="1" applyFont="1" applyFill="1" applyBorder="1" applyAlignment="1" applyProtection="1">
      <alignment horizontal="right" vertical="center"/>
    </xf>
    <xf numFmtId="0" fontId="1" fillId="5" borderId="0" xfId="0" applyFont="1" applyFill="1" applyBorder="1" applyAlignment="1">
      <alignment vertical="center"/>
    </xf>
    <xf numFmtId="0" fontId="1" fillId="0" borderId="13" xfId="0" applyFont="1" applyFill="1" applyBorder="1" applyAlignment="1" applyProtection="1">
      <alignment horizontal="center" vertical="center"/>
      <protection locked="0"/>
    </xf>
    <xf numFmtId="0" fontId="1" fillId="4"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165" fontId="9" fillId="5" borderId="19" xfId="0" applyNumberFormat="1" applyFont="1" applyFill="1" applyBorder="1" applyAlignment="1">
      <alignment horizontal="left" vertical="top" wrapText="1"/>
    </xf>
    <xf numFmtId="167" fontId="16" fillId="5" borderId="19" xfId="0" applyNumberFormat="1" applyFont="1" applyFill="1" applyBorder="1" applyAlignment="1">
      <alignment horizontal="right" vertical="top" wrapText="1"/>
    </xf>
    <xf numFmtId="167" fontId="9" fillId="5" borderId="19" xfId="0" applyNumberFormat="1" applyFont="1" applyFill="1" applyBorder="1" applyAlignment="1">
      <alignment horizontal="right" vertical="top" wrapText="1"/>
    </xf>
    <xf numFmtId="168" fontId="17" fillId="5" borderId="0" xfId="0" applyNumberFormat="1" applyFont="1" applyFill="1" applyAlignment="1">
      <alignment horizontal="left" wrapText="1" indent="1"/>
    </xf>
    <xf numFmtId="167" fontId="16" fillId="5" borderId="20" xfId="0" applyNumberFormat="1" applyFont="1" applyFill="1" applyBorder="1" applyAlignment="1">
      <alignment horizontal="right" wrapText="1"/>
    </xf>
    <xf numFmtId="166" fontId="14" fillId="5" borderId="21" xfId="0" applyNumberFormat="1" applyFont="1" applyFill="1" applyBorder="1" applyAlignment="1">
      <alignment horizontal="right" vertical="center" wrapText="1"/>
    </xf>
    <xf numFmtId="165" fontId="9" fillId="5" borderId="0" xfId="0" applyNumberFormat="1" applyFont="1" applyFill="1" applyAlignment="1">
      <alignment horizontal="left" vertical="top" wrapText="1"/>
    </xf>
    <xf numFmtId="167" fontId="16" fillId="5" borderId="0" xfId="0" applyNumberFormat="1" applyFont="1" applyFill="1" applyAlignment="1">
      <alignment horizontal="right" vertical="top" wrapText="1"/>
    </xf>
    <xf numFmtId="169" fontId="9" fillId="5" borderId="0" xfId="0" applyNumberFormat="1" applyFont="1" applyFill="1" applyAlignment="1">
      <alignment horizontal="right" vertical="top" wrapText="1"/>
    </xf>
    <xf numFmtId="165" fontId="7" fillId="5" borderId="0" xfId="0" applyNumberFormat="1" applyFont="1" applyFill="1" applyAlignment="1">
      <alignment horizontal="left" vertical="top" wrapText="1"/>
    </xf>
    <xf numFmtId="167" fontId="9" fillId="5" borderId="0" xfId="0" applyNumberFormat="1" applyFont="1" applyFill="1" applyAlignment="1">
      <alignment horizontal="right" vertical="top" wrapText="1"/>
    </xf>
    <xf numFmtId="0" fontId="19" fillId="5" borderId="0" xfId="0" applyFont="1" applyFill="1"/>
    <xf numFmtId="0" fontId="19" fillId="5" borderId="0" xfId="0" applyFont="1" applyFill="1" applyAlignment="1">
      <alignment vertical="top"/>
    </xf>
    <xf numFmtId="0" fontId="20" fillId="5" borderId="0" xfId="0" applyFont="1" applyFill="1"/>
    <xf numFmtId="0" fontId="15" fillId="5" borderId="0" xfId="0" applyFont="1" applyFill="1" applyBorder="1" applyAlignment="1">
      <alignment horizontal="center" vertical="center"/>
    </xf>
    <xf numFmtId="0" fontId="1" fillId="5" borderId="12" xfId="0" applyFont="1" applyFill="1" applyBorder="1" applyAlignment="1">
      <alignment horizontal="center" vertical="center" wrapText="1"/>
    </xf>
    <xf numFmtId="0" fontId="17" fillId="5" borderId="0" xfId="0" applyFont="1" applyFill="1" applyBorder="1" applyAlignment="1">
      <alignment horizontal="center"/>
    </xf>
    <xf numFmtId="166" fontId="4" fillId="5" borderId="0" xfId="0" applyNumberFormat="1" applyFont="1" applyFill="1" applyAlignment="1">
      <alignment horizontal="right" wrapText="1"/>
    </xf>
    <xf numFmtId="0" fontId="4" fillId="5" borderId="0" xfId="0" applyFont="1" applyFill="1" applyBorder="1" applyAlignment="1">
      <alignment horizontal="left" wrapText="1" indent="1"/>
    </xf>
    <xf numFmtId="0" fontId="0" fillId="5" borderId="0" xfId="0" applyFill="1"/>
    <xf numFmtId="0" fontId="7" fillId="5" borderId="0" xfId="0" applyFont="1" applyFill="1" applyAlignment="1">
      <alignment vertical="center"/>
    </xf>
    <xf numFmtId="0" fontId="1" fillId="5" borderId="0" xfId="0" applyFont="1" applyFill="1" applyAlignment="1">
      <alignment horizontal="left" vertical="top" indent="2"/>
    </xf>
    <xf numFmtId="0" fontId="1" fillId="5" borderId="0" xfId="0" applyFont="1" applyFill="1" applyAlignment="1">
      <alignment vertical="top"/>
    </xf>
    <xf numFmtId="0" fontId="13" fillId="5" borderId="16" xfId="0" applyFont="1" applyFill="1" applyBorder="1" applyAlignment="1" applyProtection="1">
      <alignment horizontal="left" vertical="top" wrapText="1"/>
      <protection locked="0"/>
    </xf>
    <xf numFmtId="0" fontId="13" fillId="5" borderId="17" xfId="0" applyFont="1" applyFill="1" applyBorder="1" applyAlignment="1" applyProtection="1">
      <alignment horizontal="left" vertical="top"/>
      <protection locked="0"/>
    </xf>
    <xf numFmtId="0" fontId="13" fillId="5" borderId="18" xfId="0" applyFont="1" applyFill="1" applyBorder="1" applyAlignment="1" applyProtection="1">
      <alignment horizontal="left" vertical="top"/>
      <protection locked="0"/>
    </xf>
    <xf numFmtId="0" fontId="1" fillId="5" borderId="8"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5" borderId="10" xfId="0" applyFont="1" applyFill="1" applyBorder="1" applyAlignment="1">
      <alignment horizontal="left" vertical="top" wrapText="1"/>
    </xf>
    <xf numFmtId="0" fontId="22" fillId="5" borderId="0" xfId="1" applyFont="1" applyFill="1" applyAlignment="1">
      <alignment horizontal="left"/>
    </xf>
    <xf numFmtId="0" fontId="2" fillId="0" borderId="0" xfId="0" applyFont="1" applyFill="1" applyAlignment="1">
      <alignment horizontal="center" vertical="center" wrapText="1"/>
    </xf>
    <xf numFmtId="164" fontId="3" fillId="0" borderId="1" xfId="0" applyNumberFormat="1"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protection locked="0"/>
    </xf>
    <xf numFmtId="164" fontId="3" fillId="0" borderId="3" xfId="0" applyNumberFormat="1" applyFont="1" applyBorder="1" applyAlignment="1" applyProtection="1">
      <alignment horizontal="center" vertical="center"/>
      <protection locked="0"/>
    </xf>
    <xf numFmtId="165" fontId="6" fillId="2" borderId="1" xfId="0" applyNumberFormat="1" applyFont="1" applyFill="1" applyBorder="1" applyAlignment="1" applyProtection="1">
      <alignment horizontal="center" vertical="center"/>
      <protection locked="0"/>
    </xf>
    <xf numFmtId="165" fontId="6" fillId="2" borderId="2" xfId="0" applyNumberFormat="1" applyFont="1" applyFill="1" applyBorder="1" applyAlignment="1" applyProtection="1">
      <alignment horizontal="center" vertical="center"/>
      <protection locked="0"/>
    </xf>
    <xf numFmtId="165" fontId="6" fillId="2" borderId="3" xfId="0" applyNumberFormat="1" applyFont="1" applyFill="1" applyBorder="1" applyAlignment="1" applyProtection="1">
      <alignment horizontal="center" vertical="center"/>
      <protection locked="0"/>
    </xf>
    <xf numFmtId="0" fontId="1" fillId="5" borderId="0" xfId="0" applyFont="1" applyFill="1" applyAlignment="1">
      <alignment horizontal="center"/>
    </xf>
    <xf numFmtId="0" fontId="11" fillId="5" borderId="5" xfId="0" applyFont="1" applyFill="1" applyBorder="1" applyAlignment="1" applyProtection="1">
      <alignment horizontal="center" vertical="center" shrinkToFit="1"/>
      <protection locked="0"/>
    </xf>
    <xf numFmtId="0" fontId="11" fillId="5" borderId="6" xfId="0" applyFont="1" applyFill="1" applyBorder="1" applyAlignment="1" applyProtection="1">
      <alignment horizontal="center" vertical="center" shrinkToFit="1"/>
      <protection locked="0"/>
    </xf>
    <xf numFmtId="0" fontId="11" fillId="5" borderId="7" xfId="0" applyFont="1" applyFill="1" applyBorder="1" applyAlignment="1" applyProtection="1">
      <alignment horizontal="center" vertical="center" shrinkToFit="1"/>
      <protection locked="0"/>
    </xf>
    <xf numFmtId="0" fontId="12" fillId="5" borderId="0" xfId="0" applyFont="1" applyFill="1" applyBorder="1" applyAlignment="1">
      <alignment horizontal="center" vertical="center" wrapText="1"/>
    </xf>
    <xf numFmtId="0" fontId="13" fillId="5" borderId="8" xfId="0"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shrinkToFit="1"/>
      <protection locked="0"/>
    </xf>
    <xf numFmtId="0" fontId="13" fillId="5" borderId="10" xfId="0" applyFont="1" applyFill="1" applyBorder="1" applyAlignment="1" applyProtection="1">
      <alignment horizontal="center" vertical="center" shrinkToFit="1"/>
      <protection locked="0"/>
    </xf>
  </cellXfs>
  <cellStyles count="2">
    <cellStyle name="Link" xfId="1" builtinId="8"/>
    <cellStyle name="Standard" xfId="0" builtinId="0"/>
  </cellStyles>
  <dxfs count="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http://www.brotkruemel.com"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xdr:row>
      <xdr:rowOff>52919</xdr:rowOff>
    </xdr:from>
    <xdr:to>
      <xdr:col>7</xdr:col>
      <xdr:colOff>3248025</xdr:colOff>
      <xdr:row>4</xdr:row>
      <xdr:rowOff>101601</xdr:rowOff>
    </xdr:to>
    <xdr:pic>
      <xdr:nvPicPr>
        <xdr:cNvPr id="2" name="Grafik 1"/>
        <xdr:cNvPicPr>
          <a:picLocks noChangeAspect="1"/>
        </xdr:cNvPicPr>
      </xdr:nvPicPr>
      <xdr:blipFill>
        <a:blip xmlns:r="http://schemas.openxmlformats.org/officeDocument/2006/relationships" r:embed="rId1"/>
        <a:stretch>
          <a:fillRect/>
        </a:stretch>
      </xdr:blipFill>
      <xdr:spPr>
        <a:xfrm>
          <a:off x="136525" y="129119"/>
          <a:ext cx="5283200" cy="620182"/>
        </a:xfrm>
        <a:prstGeom prst="rect">
          <a:avLst/>
        </a:prstGeom>
      </xdr:spPr>
    </xdr:pic>
    <xdr:clientData/>
  </xdr:twoCellAnchor>
  <xdr:twoCellAnchor editAs="oneCell">
    <xdr:from>
      <xdr:col>7</xdr:col>
      <xdr:colOff>661458</xdr:colOff>
      <xdr:row>8</xdr:row>
      <xdr:rowOff>23912</xdr:rowOff>
    </xdr:from>
    <xdr:to>
      <xdr:col>7</xdr:col>
      <xdr:colOff>2990850</xdr:colOff>
      <xdr:row>11</xdr:row>
      <xdr:rowOff>32489</xdr:rowOff>
    </xdr:to>
    <xdr:pic>
      <xdr:nvPicPr>
        <xdr:cNvPr id="3" name="Grafik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40302" y="1583631"/>
          <a:ext cx="2329392" cy="675327"/>
        </a:xfrm>
        <a:prstGeom prst="rect">
          <a:avLst/>
        </a:prstGeom>
      </xdr:spPr>
    </xdr:pic>
    <xdr:clientData/>
  </xdr:twoCellAnchor>
  <xdr:twoCellAnchor editAs="oneCell">
    <xdr:from>
      <xdr:col>11</xdr:col>
      <xdr:colOff>1682750</xdr:colOff>
      <xdr:row>38</xdr:row>
      <xdr:rowOff>31750</xdr:rowOff>
    </xdr:from>
    <xdr:to>
      <xdr:col>12</xdr:col>
      <xdr:colOff>57226</xdr:colOff>
      <xdr:row>41</xdr:row>
      <xdr:rowOff>41275</xdr:rowOff>
    </xdr:to>
    <xdr:pic>
      <xdr:nvPicPr>
        <xdr:cNvPr id="4" name="Grafik 3">
          <a:hlinkClick xmlns:r="http://schemas.openxmlformats.org/officeDocument/2006/relationships" r:id="rId2"/>
        </xdr:cNvPr>
        <xdr:cNvPicPr>
          <a:picLocks noChangeAspect="1"/>
        </xdr:cNvPicPr>
      </xdr:nvPicPr>
      <xdr:blipFill>
        <a:blip xmlns:r="http://schemas.openxmlformats.org/officeDocument/2006/relationships" r:embed="rId4"/>
        <a:stretch>
          <a:fillRect/>
        </a:stretch>
      </xdr:blipFill>
      <xdr:spPr>
        <a:xfrm>
          <a:off x="8883650" y="8366125"/>
          <a:ext cx="2479751" cy="314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5" tint="-0.249977111117893"/>
    <pageSetUpPr fitToPage="1"/>
  </sheetPr>
  <dimension ref="A1:Y50"/>
  <sheetViews>
    <sheetView tabSelected="1" zoomScale="80" zoomScaleNormal="80" workbookViewId="0">
      <selection activeCell="I5" sqref="I5:K5"/>
    </sheetView>
  </sheetViews>
  <sheetFormatPr baseColWidth="10" defaultColWidth="0" defaultRowHeight="15" zeroHeight="1" x14ac:dyDescent="0.25"/>
  <cols>
    <col min="1" max="1" width="1.5703125" style="1" customWidth="1"/>
    <col min="2" max="2" width="11.42578125" style="1" customWidth="1"/>
    <col min="3" max="3" width="3.140625" style="1" customWidth="1"/>
    <col min="4" max="4" width="9.7109375" style="1" customWidth="1"/>
    <col min="5" max="5" width="3.85546875" style="1" customWidth="1"/>
    <col min="6" max="6" width="0.85546875" style="1" customWidth="1"/>
    <col min="7" max="7" width="2" style="1" customWidth="1"/>
    <col min="8" max="8" width="55.42578125" style="1" customWidth="1"/>
    <col min="9" max="9" width="4.85546875" style="1" customWidth="1"/>
    <col min="10" max="10" width="13.28515625" style="1" customWidth="1"/>
    <col min="11" max="11" width="5.28515625" style="1" customWidth="1"/>
    <col min="12" max="12" width="61.5703125" style="1" customWidth="1"/>
    <col min="13" max="13" width="1.7109375" style="1" customWidth="1"/>
    <col min="14" max="14" width="0.85546875" style="1" customWidth="1"/>
    <col min="15" max="15" width="8.140625" style="5" customWidth="1"/>
    <col min="16" max="17" width="11.42578125" style="5" hidden="1" customWidth="1"/>
    <col min="18" max="23" width="0" style="5" hidden="1" customWidth="1"/>
    <col min="24" max="25" width="0" style="42" hidden="1" customWidth="1"/>
    <col min="26" max="16384" width="11.42578125" style="42" hidden="1"/>
  </cols>
  <sheetData>
    <row r="1" spans="1:25" s="1" customFormat="1" ht="6" customHeight="1" x14ac:dyDescent="0.2">
      <c r="A1" s="5"/>
      <c r="B1" s="5"/>
      <c r="C1" s="5"/>
      <c r="D1" s="5"/>
      <c r="E1" s="5"/>
      <c r="F1" s="5"/>
      <c r="G1" s="5"/>
      <c r="H1" s="5"/>
      <c r="I1" s="5"/>
      <c r="J1" s="5"/>
      <c r="K1" s="5"/>
      <c r="L1" s="5"/>
      <c r="M1" s="5"/>
      <c r="N1" s="5"/>
      <c r="O1" s="5"/>
    </row>
    <row r="2" spans="1:25" s="1" customFormat="1" ht="8.25" customHeight="1" thickBot="1" x14ac:dyDescent="0.25">
      <c r="A2" s="5"/>
      <c r="B2" s="5"/>
      <c r="C2" s="5"/>
      <c r="D2" s="5"/>
      <c r="E2" s="5"/>
      <c r="F2" s="5"/>
      <c r="G2" s="5"/>
      <c r="H2" s="5"/>
      <c r="I2" s="5"/>
      <c r="J2" s="5"/>
      <c r="K2" s="5"/>
      <c r="L2" s="5"/>
      <c r="M2" s="5"/>
      <c r="N2" s="5"/>
      <c r="O2" s="5"/>
    </row>
    <row r="3" spans="1:25" s="1" customFormat="1" ht="31.5" customHeight="1" thickBot="1" x14ac:dyDescent="0.25">
      <c r="A3" s="5"/>
      <c r="B3" s="53"/>
      <c r="C3" s="53"/>
      <c r="D3" s="53"/>
      <c r="E3" s="53"/>
      <c r="F3" s="53"/>
      <c r="G3" s="53"/>
      <c r="H3" s="53"/>
      <c r="I3" s="54">
        <v>1</v>
      </c>
      <c r="J3" s="55"/>
      <c r="K3" s="56"/>
      <c r="L3" s="41" t="s">
        <v>7</v>
      </c>
      <c r="M3" s="5"/>
      <c r="N3" s="5"/>
      <c r="O3" s="5"/>
    </row>
    <row r="4" spans="1:25" s="1" customFormat="1" ht="8.25" customHeight="1" thickBot="1" x14ac:dyDescent="0.25">
      <c r="A4" s="5"/>
      <c r="B4" s="53"/>
      <c r="C4" s="53"/>
      <c r="D4" s="53"/>
      <c r="E4" s="53"/>
      <c r="F4" s="53"/>
      <c r="G4" s="53"/>
      <c r="H4" s="53"/>
      <c r="I4" s="2"/>
      <c r="J4" s="2"/>
      <c r="L4" s="5"/>
      <c r="M4" s="5"/>
      <c r="N4" s="5"/>
      <c r="O4" s="5"/>
    </row>
    <row r="5" spans="1:25" s="5" customFormat="1" ht="31.5" customHeight="1" thickBot="1" x14ac:dyDescent="0.25">
      <c r="B5" s="53"/>
      <c r="C5" s="53"/>
      <c r="D5" s="53"/>
      <c r="E5" s="53"/>
      <c r="F5" s="53"/>
      <c r="G5" s="53"/>
      <c r="H5" s="53"/>
      <c r="I5" s="57"/>
      <c r="J5" s="58"/>
      <c r="K5" s="59"/>
      <c r="L5" s="41" t="s">
        <v>8</v>
      </c>
      <c r="S5" s="5" t="s">
        <v>0</v>
      </c>
    </row>
    <row r="6" spans="1:25" s="5" customFormat="1" ht="23.25" customHeight="1" thickBot="1" x14ac:dyDescent="0.25">
      <c r="A6" s="1"/>
      <c r="B6" s="3"/>
      <c r="C6" s="44" t="s">
        <v>1</v>
      </c>
      <c r="D6" s="45"/>
      <c r="I6" s="6"/>
      <c r="J6" s="6"/>
      <c r="K6" s="6"/>
      <c r="L6" s="6"/>
      <c r="M6" s="6"/>
      <c r="N6" s="6"/>
      <c r="S6" s="5" t="s">
        <v>2</v>
      </c>
    </row>
    <row r="7" spans="1:25" ht="4.5" customHeight="1" x14ac:dyDescent="0.25">
      <c r="A7" s="5"/>
      <c r="B7" s="5"/>
      <c r="C7" s="5"/>
      <c r="D7" s="5"/>
      <c r="E7" s="5"/>
      <c r="F7" s="4"/>
      <c r="G7" s="4"/>
      <c r="H7" s="4"/>
      <c r="I7" s="4"/>
      <c r="J7" s="4"/>
      <c r="K7" s="4"/>
      <c r="L7" s="4"/>
      <c r="M7" s="4"/>
      <c r="N7" s="4"/>
      <c r="X7" s="5"/>
      <c r="Y7" s="5"/>
    </row>
    <row r="8" spans="1:25" ht="8.25" customHeight="1" thickBot="1" x14ac:dyDescent="0.3">
      <c r="A8" s="5"/>
      <c r="B8" s="5"/>
      <c r="C8" s="5"/>
      <c r="D8" s="5"/>
      <c r="E8" s="5"/>
      <c r="F8" s="4"/>
      <c r="G8" s="5"/>
      <c r="H8" s="5"/>
      <c r="I8" s="6"/>
      <c r="J8" s="6"/>
      <c r="K8" s="6"/>
      <c r="L8" s="6"/>
      <c r="M8" s="6"/>
      <c r="N8" s="4"/>
      <c r="X8" s="5"/>
      <c r="Y8" s="5"/>
    </row>
    <row r="9" spans="1:25" ht="28.5" thickTop="1" thickBot="1" x14ac:dyDescent="0.3">
      <c r="A9" s="5"/>
      <c r="B9" s="5"/>
      <c r="C9" s="5"/>
      <c r="D9" s="5"/>
      <c r="E9" s="5"/>
      <c r="F9" s="4"/>
      <c r="G9" s="5"/>
      <c r="H9" s="60"/>
      <c r="I9" s="7"/>
      <c r="J9" s="61" t="s">
        <v>9</v>
      </c>
      <c r="K9" s="62"/>
      <c r="L9" s="63"/>
      <c r="M9" s="5"/>
      <c r="N9" s="4"/>
      <c r="X9" s="5"/>
      <c r="Y9" s="5"/>
    </row>
    <row r="10" spans="1:25" ht="9.75" customHeight="1" thickTop="1" x14ac:dyDescent="0.25">
      <c r="A10" s="5"/>
      <c r="B10" s="5"/>
      <c r="C10" s="5"/>
      <c r="D10" s="5"/>
      <c r="E10" s="6"/>
      <c r="F10" s="8"/>
      <c r="G10" s="6"/>
      <c r="H10" s="60"/>
      <c r="I10" s="5"/>
      <c r="J10" s="6"/>
      <c r="K10" s="5"/>
      <c r="L10" s="6"/>
      <c r="M10" s="6"/>
      <c r="N10" s="4"/>
      <c r="X10" s="5"/>
      <c r="Y10" s="5"/>
    </row>
    <row r="11" spans="1:25" ht="15" customHeight="1" x14ac:dyDescent="0.25">
      <c r="A11" s="6"/>
      <c r="B11" s="64" t="s">
        <v>3</v>
      </c>
      <c r="C11" s="22"/>
      <c r="D11" s="64" t="s">
        <v>4</v>
      </c>
      <c r="E11" s="6"/>
      <c r="F11" s="8"/>
      <c r="G11" s="6"/>
      <c r="H11" s="60"/>
      <c r="I11" s="9"/>
      <c r="J11" s="65" t="s">
        <v>10</v>
      </c>
      <c r="K11" s="66"/>
      <c r="L11" s="67"/>
      <c r="M11" s="6"/>
      <c r="N11" s="4"/>
      <c r="X11" s="5"/>
      <c r="Y11" s="5"/>
    </row>
    <row r="12" spans="1:25" x14ac:dyDescent="0.25">
      <c r="A12" s="6"/>
      <c r="B12" s="64"/>
      <c r="C12" s="22"/>
      <c r="D12" s="64"/>
      <c r="E12" s="6"/>
      <c r="F12" s="8"/>
      <c r="G12" s="6"/>
      <c r="H12" s="6"/>
      <c r="I12" s="6"/>
      <c r="J12" s="5"/>
      <c r="K12" s="5"/>
      <c r="L12" s="6"/>
      <c r="M12" s="6"/>
      <c r="N12" s="4"/>
      <c r="X12" s="5"/>
      <c r="Y12" s="5"/>
    </row>
    <row r="13" spans="1:25" ht="3.75" customHeight="1" x14ac:dyDescent="0.25">
      <c r="A13" s="5"/>
      <c r="B13" s="5"/>
      <c r="C13" s="22"/>
      <c r="D13" s="6"/>
      <c r="E13" s="5"/>
      <c r="F13" s="4"/>
      <c r="G13" s="5"/>
      <c r="H13" s="6"/>
      <c r="I13" s="10"/>
      <c r="J13" s="11"/>
      <c r="K13" s="5"/>
      <c r="L13" s="6"/>
      <c r="M13" s="6"/>
      <c r="N13" s="4"/>
      <c r="X13" s="5"/>
      <c r="Y13" s="5"/>
    </row>
    <row r="14" spans="1:25" ht="19.5" customHeight="1" x14ac:dyDescent="0.25">
      <c r="A14" s="19"/>
      <c r="B14" s="12" t="s">
        <v>16</v>
      </c>
      <c r="C14" s="22"/>
      <c r="D14" s="13">
        <v>0.24</v>
      </c>
      <c r="E14" s="19"/>
      <c r="F14" s="14"/>
      <c r="G14" s="15"/>
      <c r="H14" s="16" t="s">
        <v>11</v>
      </c>
      <c r="I14" s="17" t="s">
        <v>27</v>
      </c>
      <c r="J14" s="18">
        <f>IF(AND($I$5&gt;0,$R$40&gt;0),"-----",IF(D14&lt;&gt;"",D14*$J$41,""))</f>
        <v>0.24</v>
      </c>
      <c r="K14" s="15"/>
      <c r="L14" s="46" t="s">
        <v>26</v>
      </c>
      <c r="M14" s="19"/>
      <c r="N14" s="4"/>
      <c r="R14" s="5" t="str">
        <f>IF(I14="","",I14)</f>
        <v>kg</v>
      </c>
      <c r="S14" s="5">
        <f t="shared" ref="S14:S37" si="0">IF(AND(B14&lt;&gt;"o",B14&lt;&gt;"o2",B14&lt;&gt;"o3"),D14,0)</f>
        <v>0</v>
      </c>
      <c r="X14" s="15"/>
      <c r="Y14" s="15"/>
    </row>
    <row r="15" spans="1:25" ht="19.5" customHeight="1" x14ac:dyDescent="0.25">
      <c r="A15" s="19"/>
      <c r="B15" s="12" t="s">
        <v>17</v>
      </c>
      <c r="C15" s="22"/>
      <c r="D15" s="13">
        <v>0.04</v>
      </c>
      <c r="E15" s="19"/>
      <c r="F15" s="14"/>
      <c r="G15" s="15"/>
      <c r="H15" s="16" t="s">
        <v>12</v>
      </c>
      <c r="I15" s="17" t="s">
        <v>27</v>
      </c>
      <c r="J15" s="18">
        <f t="shared" ref="J15:J37" si="1">IF(AND($I$5&gt;0,$R$40&gt;0),"-----",IF(D15&lt;&gt;"",D15*$J$41,""))</f>
        <v>0.04</v>
      </c>
      <c r="K15" s="15"/>
      <c r="L15" s="47"/>
      <c r="M15" s="19"/>
      <c r="N15" s="4"/>
      <c r="R15" s="5" t="str">
        <f t="shared" ref="R15:R37" si="2">IF(I15="","",I15)</f>
        <v>kg</v>
      </c>
      <c r="S15" s="5">
        <f t="shared" si="0"/>
        <v>0.04</v>
      </c>
      <c r="X15" s="15"/>
      <c r="Y15" s="15"/>
    </row>
    <row r="16" spans="1:25" ht="19.5" customHeight="1" x14ac:dyDescent="0.25">
      <c r="A16" s="19"/>
      <c r="B16" s="12" t="s">
        <v>17</v>
      </c>
      <c r="C16" s="22"/>
      <c r="D16" s="13">
        <v>0.04</v>
      </c>
      <c r="E16" s="19"/>
      <c r="F16" s="14"/>
      <c r="G16" s="15"/>
      <c r="H16" s="16" t="s">
        <v>13</v>
      </c>
      <c r="I16" s="17" t="s">
        <v>27</v>
      </c>
      <c r="J16" s="18">
        <f t="shared" si="1"/>
        <v>0.04</v>
      </c>
      <c r="K16" s="15"/>
      <c r="L16" s="47"/>
      <c r="M16" s="19"/>
      <c r="N16" s="4"/>
      <c r="R16" s="5" t="str">
        <f t="shared" si="2"/>
        <v>kg</v>
      </c>
      <c r="S16" s="5">
        <f t="shared" si="0"/>
        <v>0.04</v>
      </c>
      <c r="X16" s="15"/>
      <c r="Y16" s="15"/>
    </row>
    <row r="17" spans="1:25" ht="19.5" customHeight="1" x14ac:dyDescent="0.25">
      <c r="A17" s="19"/>
      <c r="B17" s="12" t="s">
        <v>17</v>
      </c>
      <c r="C17" s="22"/>
      <c r="D17" s="13">
        <v>0.04</v>
      </c>
      <c r="E17" s="19"/>
      <c r="F17" s="14"/>
      <c r="G17" s="15"/>
      <c r="H17" s="16" t="s">
        <v>14</v>
      </c>
      <c r="I17" s="17" t="s">
        <v>27</v>
      </c>
      <c r="J17" s="18">
        <f t="shared" si="1"/>
        <v>0.04</v>
      </c>
      <c r="K17" s="15"/>
      <c r="L17" s="47"/>
      <c r="M17" s="19"/>
      <c r="N17" s="4"/>
      <c r="R17" s="5" t="str">
        <f t="shared" si="2"/>
        <v>kg</v>
      </c>
      <c r="S17" s="5">
        <f t="shared" si="0"/>
        <v>0.04</v>
      </c>
      <c r="X17" s="43"/>
      <c r="Y17" s="15"/>
    </row>
    <row r="18" spans="1:25" ht="19.5" customHeight="1" x14ac:dyDescent="0.25">
      <c r="A18" s="19"/>
      <c r="B18" s="12" t="s">
        <v>17</v>
      </c>
      <c r="C18" s="22"/>
      <c r="D18" s="13">
        <v>0.12</v>
      </c>
      <c r="E18" s="19"/>
      <c r="F18" s="14"/>
      <c r="G18" s="15"/>
      <c r="H18" s="16" t="s">
        <v>15</v>
      </c>
      <c r="I18" s="17" t="s">
        <v>27</v>
      </c>
      <c r="J18" s="18">
        <f t="shared" si="1"/>
        <v>0.12</v>
      </c>
      <c r="K18" s="15"/>
      <c r="L18" s="47"/>
      <c r="M18" s="19"/>
      <c r="N18" s="4"/>
      <c r="R18" s="5" t="str">
        <f t="shared" si="2"/>
        <v>kg</v>
      </c>
      <c r="S18" s="5">
        <f t="shared" si="0"/>
        <v>0.12</v>
      </c>
      <c r="X18" s="15"/>
      <c r="Y18" s="15"/>
    </row>
    <row r="19" spans="1:25" ht="19.5" customHeight="1" x14ac:dyDescent="0.25">
      <c r="A19" s="19"/>
      <c r="B19" s="12"/>
      <c r="C19" s="22"/>
      <c r="D19" s="13">
        <v>1</v>
      </c>
      <c r="E19" s="19"/>
      <c r="F19" s="14"/>
      <c r="G19" s="15"/>
      <c r="H19" s="16" t="s">
        <v>18</v>
      </c>
      <c r="I19" s="17" t="s">
        <v>27</v>
      </c>
      <c r="J19" s="18">
        <f t="shared" si="1"/>
        <v>1</v>
      </c>
      <c r="K19" s="15"/>
      <c r="L19" s="47"/>
      <c r="M19" s="19"/>
      <c r="N19" s="4"/>
      <c r="R19" s="5" t="str">
        <f t="shared" si="2"/>
        <v>kg</v>
      </c>
      <c r="S19" s="5">
        <f t="shared" si="0"/>
        <v>1</v>
      </c>
      <c r="X19" s="15"/>
      <c r="Y19" s="15"/>
    </row>
    <row r="20" spans="1:25" ht="19.5" customHeight="1" x14ac:dyDescent="0.25">
      <c r="A20" s="19"/>
      <c r="B20" s="12"/>
      <c r="C20" s="22"/>
      <c r="D20" s="13">
        <v>0.2</v>
      </c>
      <c r="E20" s="19"/>
      <c r="F20" s="14"/>
      <c r="G20" s="15"/>
      <c r="H20" s="16" t="s">
        <v>19</v>
      </c>
      <c r="I20" s="17" t="s">
        <v>27</v>
      </c>
      <c r="J20" s="18">
        <f t="shared" si="1"/>
        <v>0.2</v>
      </c>
      <c r="K20" s="15"/>
      <c r="L20" s="47"/>
      <c r="M20" s="19"/>
      <c r="N20" s="4"/>
      <c r="R20" s="5" t="str">
        <f t="shared" si="2"/>
        <v>kg</v>
      </c>
      <c r="S20" s="5">
        <f t="shared" si="0"/>
        <v>0.2</v>
      </c>
      <c r="X20" s="15"/>
      <c r="Y20" s="15"/>
    </row>
    <row r="21" spans="1:25" ht="19.5" customHeight="1" x14ac:dyDescent="0.25">
      <c r="A21" s="19"/>
      <c r="B21" s="12"/>
      <c r="C21" s="22"/>
      <c r="D21" s="13">
        <v>0.04</v>
      </c>
      <c r="E21" s="19"/>
      <c r="F21" s="14"/>
      <c r="G21" s="15"/>
      <c r="H21" s="16" t="s">
        <v>20</v>
      </c>
      <c r="I21" s="17" t="s">
        <v>27</v>
      </c>
      <c r="J21" s="18">
        <f t="shared" si="1"/>
        <v>0.04</v>
      </c>
      <c r="K21" s="15"/>
      <c r="L21" s="47"/>
      <c r="M21" s="19"/>
      <c r="N21" s="4"/>
      <c r="R21" s="5" t="str">
        <f t="shared" si="2"/>
        <v>kg</v>
      </c>
      <c r="S21" s="5">
        <f t="shared" si="0"/>
        <v>0.04</v>
      </c>
      <c r="X21" s="15"/>
      <c r="Y21" s="15"/>
    </row>
    <row r="22" spans="1:25" ht="19.5" customHeight="1" x14ac:dyDescent="0.25">
      <c r="A22" s="19"/>
      <c r="B22" s="12"/>
      <c r="C22" s="22"/>
      <c r="D22" s="13">
        <v>0.04</v>
      </c>
      <c r="E22" s="19"/>
      <c r="F22" s="14"/>
      <c r="G22" s="15"/>
      <c r="H22" s="16" t="s">
        <v>21</v>
      </c>
      <c r="I22" s="17" t="s">
        <v>27</v>
      </c>
      <c r="J22" s="18">
        <f t="shared" si="1"/>
        <v>0.04</v>
      </c>
      <c r="K22" s="15"/>
      <c r="L22" s="47"/>
      <c r="M22" s="19"/>
      <c r="N22" s="4"/>
      <c r="R22" s="5" t="str">
        <f t="shared" si="2"/>
        <v>kg</v>
      </c>
      <c r="S22" s="5">
        <f t="shared" si="0"/>
        <v>0.04</v>
      </c>
      <c r="X22" s="15"/>
      <c r="Y22" s="15"/>
    </row>
    <row r="23" spans="1:25" ht="19.5" customHeight="1" x14ac:dyDescent="0.25">
      <c r="A23" s="19"/>
      <c r="B23" s="12"/>
      <c r="C23" s="22"/>
      <c r="D23" s="13">
        <v>2.5999999999999999E-2</v>
      </c>
      <c r="E23" s="19"/>
      <c r="F23" s="14"/>
      <c r="G23" s="15"/>
      <c r="H23" s="16" t="s">
        <v>22</v>
      </c>
      <c r="I23" s="17" t="s">
        <v>27</v>
      </c>
      <c r="J23" s="18">
        <f t="shared" si="1"/>
        <v>2.5999999999999999E-2</v>
      </c>
      <c r="K23" s="15"/>
      <c r="L23" s="47"/>
      <c r="M23" s="19"/>
      <c r="N23" s="4"/>
      <c r="R23" s="5" t="str">
        <f t="shared" si="2"/>
        <v>kg</v>
      </c>
      <c r="S23" s="5">
        <f t="shared" si="0"/>
        <v>2.5999999999999999E-2</v>
      </c>
      <c r="X23" s="15"/>
      <c r="Y23" s="15"/>
    </row>
    <row r="24" spans="1:25" ht="19.5" customHeight="1" x14ac:dyDescent="0.25">
      <c r="A24" s="19"/>
      <c r="B24" s="12"/>
      <c r="C24" s="22"/>
      <c r="D24" s="13"/>
      <c r="E24" s="19"/>
      <c r="F24" s="14"/>
      <c r="G24" s="15"/>
      <c r="H24" s="16" t="s">
        <v>23</v>
      </c>
      <c r="I24" s="17"/>
      <c r="J24" s="18" t="str">
        <f t="shared" si="1"/>
        <v/>
      </c>
      <c r="K24" s="15"/>
      <c r="L24" s="47"/>
      <c r="M24" s="19"/>
      <c r="N24" s="4"/>
      <c r="R24" s="5" t="str">
        <f t="shared" si="2"/>
        <v/>
      </c>
      <c r="S24" s="5">
        <f t="shared" si="0"/>
        <v>0</v>
      </c>
      <c r="X24" s="15"/>
      <c r="Y24" s="15"/>
    </row>
    <row r="25" spans="1:25" ht="19.5" customHeight="1" x14ac:dyDescent="0.25">
      <c r="A25" s="19"/>
      <c r="B25" s="12"/>
      <c r="C25" s="22"/>
      <c r="D25" s="13">
        <v>0.04</v>
      </c>
      <c r="E25" s="19"/>
      <c r="F25" s="14"/>
      <c r="G25" s="15"/>
      <c r="H25" s="16" t="s">
        <v>24</v>
      </c>
      <c r="I25" s="17" t="s">
        <v>27</v>
      </c>
      <c r="J25" s="18">
        <f t="shared" si="1"/>
        <v>0.04</v>
      </c>
      <c r="K25" s="15"/>
      <c r="L25" s="47"/>
      <c r="M25" s="19"/>
      <c r="N25" s="4"/>
      <c r="R25" s="5" t="str">
        <f t="shared" si="2"/>
        <v>kg</v>
      </c>
      <c r="S25" s="5">
        <f t="shared" si="0"/>
        <v>0.04</v>
      </c>
      <c r="X25" s="15"/>
      <c r="Y25" s="15"/>
    </row>
    <row r="26" spans="1:25" ht="19.5" customHeight="1" x14ac:dyDescent="0.25">
      <c r="A26" s="19"/>
      <c r="B26" s="12"/>
      <c r="C26" s="22"/>
      <c r="D26" s="13">
        <v>0.7</v>
      </c>
      <c r="E26" s="19"/>
      <c r="F26" s="14"/>
      <c r="G26" s="15"/>
      <c r="H26" s="16" t="s">
        <v>25</v>
      </c>
      <c r="I26" s="17" t="s">
        <v>27</v>
      </c>
      <c r="J26" s="18">
        <f t="shared" si="1"/>
        <v>0.7</v>
      </c>
      <c r="K26" s="15"/>
      <c r="L26" s="47"/>
      <c r="M26" s="19"/>
      <c r="N26" s="4"/>
      <c r="R26" s="5" t="str">
        <f t="shared" si="2"/>
        <v>kg</v>
      </c>
      <c r="S26" s="5">
        <f t="shared" si="0"/>
        <v>0.7</v>
      </c>
      <c r="X26" s="15"/>
      <c r="Y26" s="15"/>
    </row>
    <row r="27" spans="1:25" ht="19.5" customHeight="1" x14ac:dyDescent="0.25">
      <c r="A27" s="19"/>
      <c r="B27" s="12"/>
      <c r="C27" s="22"/>
      <c r="D27" s="13"/>
      <c r="E27" s="19"/>
      <c r="F27" s="14"/>
      <c r="G27" s="15"/>
      <c r="H27" s="16"/>
      <c r="I27" s="17"/>
      <c r="J27" s="18" t="str">
        <f t="shared" si="1"/>
        <v/>
      </c>
      <c r="K27" s="15"/>
      <c r="L27" s="47"/>
      <c r="M27" s="19"/>
      <c r="N27" s="4"/>
      <c r="R27" s="5" t="str">
        <f t="shared" si="2"/>
        <v/>
      </c>
      <c r="S27" s="5">
        <f t="shared" si="0"/>
        <v>0</v>
      </c>
      <c r="X27" s="15"/>
      <c r="Y27" s="15"/>
    </row>
    <row r="28" spans="1:25" ht="19.5" customHeight="1" x14ac:dyDescent="0.25">
      <c r="A28" s="19"/>
      <c r="B28" s="12"/>
      <c r="C28" s="22"/>
      <c r="D28" s="13"/>
      <c r="E28" s="19"/>
      <c r="F28" s="14"/>
      <c r="G28" s="15"/>
      <c r="H28" s="16"/>
      <c r="I28" s="17"/>
      <c r="J28" s="18" t="str">
        <f t="shared" si="1"/>
        <v/>
      </c>
      <c r="K28" s="15"/>
      <c r="L28" s="47"/>
      <c r="M28" s="19"/>
      <c r="N28" s="4"/>
      <c r="R28" s="5" t="str">
        <f t="shared" si="2"/>
        <v/>
      </c>
      <c r="S28" s="5">
        <f t="shared" si="0"/>
        <v>0</v>
      </c>
      <c r="X28" s="15"/>
      <c r="Y28" s="15"/>
    </row>
    <row r="29" spans="1:25" ht="19.5" customHeight="1" x14ac:dyDescent="0.25">
      <c r="A29" s="19"/>
      <c r="B29" s="12"/>
      <c r="C29" s="22"/>
      <c r="D29" s="13"/>
      <c r="E29" s="19"/>
      <c r="F29" s="14"/>
      <c r="G29" s="15"/>
      <c r="H29" s="16"/>
      <c r="I29" s="17"/>
      <c r="J29" s="18" t="str">
        <f t="shared" si="1"/>
        <v/>
      </c>
      <c r="K29" s="15"/>
      <c r="L29" s="47"/>
      <c r="M29" s="19"/>
      <c r="N29" s="4"/>
      <c r="R29" s="5" t="str">
        <f t="shared" si="2"/>
        <v/>
      </c>
      <c r="S29" s="5">
        <f t="shared" si="0"/>
        <v>0</v>
      </c>
      <c r="X29" s="15"/>
      <c r="Y29" s="15"/>
    </row>
    <row r="30" spans="1:25" ht="19.5" customHeight="1" x14ac:dyDescent="0.25">
      <c r="A30" s="19"/>
      <c r="B30" s="20"/>
      <c r="C30" s="22"/>
      <c r="D30" s="13"/>
      <c r="E30" s="19"/>
      <c r="F30" s="14"/>
      <c r="G30" s="15"/>
      <c r="H30" s="16"/>
      <c r="I30" s="17"/>
      <c r="J30" s="18" t="str">
        <f t="shared" si="1"/>
        <v/>
      </c>
      <c r="K30" s="15"/>
      <c r="L30" s="47"/>
      <c r="M30" s="19"/>
      <c r="N30" s="4"/>
      <c r="R30" s="5" t="str">
        <f t="shared" si="2"/>
        <v/>
      </c>
      <c r="S30" s="5">
        <f t="shared" si="0"/>
        <v>0</v>
      </c>
      <c r="X30" s="15"/>
      <c r="Y30" s="15"/>
    </row>
    <row r="31" spans="1:25" ht="19.5" customHeight="1" x14ac:dyDescent="0.25">
      <c r="A31" s="19"/>
      <c r="B31" s="20"/>
      <c r="C31" s="22"/>
      <c r="D31" s="13"/>
      <c r="E31" s="19"/>
      <c r="F31" s="14"/>
      <c r="G31" s="15"/>
      <c r="H31" s="16"/>
      <c r="I31" s="17"/>
      <c r="J31" s="18" t="str">
        <f t="shared" si="1"/>
        <v/>
      </c>
      <c r="K31" s="15"/>
      <c r="L31" s="47"/>
      <c r="M31" s="19"/>
      <c r="N31" s="4"/>
      <c r="R31" s="5" t="str">
        <f t="shared" si="2"/>
        <v/>
      </c>
      <c r="S31" s="5">
        <f t="shared" si="0"/>
        <v>0</v>
      </c>
      <c r="X31" s="15"/>
      <c r="Y31" s="15"/>
    </row>
    <row r="32" spans="1:25" ht="19.5" customHeight="1" x14ac:dyDescent="0.25">
      <c r="A32" s="19"/>
      <c r="B32" s="20"/>
      <c r="C32" s="22"/>
      <c r="D32" s="13"/>
      <c r="E32" s="19"/>
      <c r="F32" s="14"/>
      <c r="G32" s="15"/>
      <c r="H32" s="16"/>
      <c r="I32" s="17"/>
      <c r="J32" s="18" t="str">
        <f t="shared" si="1"/>
        <v/>
      </c>
      <c r="K32" s="15"/>
      <c r="L32" s="47"/>
      <c r="M32" s="19"/>
      <c r="N32" s="4"/>
      <c r="R32" s="5" t="str">
        <f t="shared" si="2"/>
        <v/>
      </c>
      <c r="S32" s="5">
        <f t="shared" si="0"/>
        <v>0</v>
      </c>
      <c r="X32" s="15"/>
      <c r="Y32" s="15"/>
    </row>
    <row r="33" spans="1:25" ht="19.5" customHeight="1" x14ac:dyDescent="0.25">
      <c r="A33" s="19"/>
      <c r="B33" s="20"/>
      <c r="C33" s="22"/>
      <c r="D33" s="13"/>
      <c r="E33" s="19"/>
      <c r="F33" s="14"/>
      <c r="G33" s="15"/>
      <c r="H33" s="16"/>
      <c r="I33" s="17"/>
      <c r="J33" s="18" t="str">
        <f t="shared" si="1"/>
        <v/>
      </c>
      <c r="K33" s="15"/>
      <c r="L33" s="47"/>
      <c r="M33" s="19"/>
      <c r="N33" s="4"/>
      <c r="R33" s="5" t="str">
        <f t="shared" si="2"/>
        <v/>
      </c>
      <c r="S33" s="5">
        <f t="shared" si="0"/>
        <v>0</v>
      </c>
      <c r="X33" s="15"/>
      <c r="Y33" s="15"/>
    </row>
    <row r="34" spans="1:25" ht="19.5" customHeight="1" x14ac:dyDescent="0.25">
      <c r="A34" s="19"/>
      <c r="B34" s="20"/>
      <c r="C34" s="22"/>
      <c r="D34" s="13"/>
      <c r="E34" s="19"/>
      <c r="F34" s="14"/>
      <c r="G34" s="15"/>
      <c r="H34" s="16"/>
      <c r="I34" s="17"/>
      <c r="J34" s="18" t="str">
        <f t="shared" si="1"/>
        <v/>
      </c>
      <c r="K34" s="15"/>
      <c r="L34" s="47"/>
      <c r="M34" s="19"/>
      <c r="N34" s="4"/>
      <c r="R34" s="5" t="str">
        <f t="shared" si="2"/>
        <v/>
      </c>
      <c r="S34" s="5">
        <f t="shared" si="0"/>
        <v>0</v>
      </c>
      <c r="X34" s="15"/>
      <c r="Y34" s="15"/>
    </row>
    <row r="35" spans="1:25" ht="19.5" customHeight="1" x14ac:dyDescent="0.25">
      <c r="A35" s="19"/>
      <c r="B35" s="20"/>
      <c r="C35" s="22"/>
      <c r="D35" s="13"/>
      <c r="E35" s="19"/>
      <c r="F35" s="14"/>
      <c r="G35" s="15"/>
      <c r="H35" s="16"/>
      <c r="I35" s="17"/>
      <c r="J35" s="18" t="str">
        <f t="shared" si="1"/>
        <v/>
      </c>
      <c r="K35" s="15"/>
      <c r="L35" s="47"/>
      <c r="M35" s="19"/>
      <c r="N35" s="4"/>
      <c r="R35" s="5" t="str">
        <f t="shared" si="2"/>
        <v/>
      </c>
      <c r="S35" s="5">
        <f t="shared" si="0"/>
        <v>0</v>
      </c>
      <c r="X35" s="15"/>
      <c r="Y35" s="15"/>
    </row>
    <row r="36" spans="1:25" ht="19.5" customHeight="1" x14ac:dyDescent="0.25">
      <c r="A36" s="19"/>
      <c r="B36" s="20"/>
      <c r="C36" s="22"/>
      <c r="D36" s="13"/>
      <c r="E36" s="19"/>
      <c r="F36" s="14"/>
      <c r="G36" s="15"/>
      <c r="H36" s="16"/>
      <c r="I36" s="17"/>
      <c r="J36" s="18" t="str">
        <f t="shared" si="1"/>
        <v/>
      </c>
      <c r="K36" s="15"/>
      <c r="L36" s="47"/>
      <c r="M36" s="19"/>
      <c r="N36" s="4"/>
      <c r="R36" s="5" t="str">
        <f t="shared" si="2"/>
        <v/>
      </c>
      <c r="S36" s="5">
        <f t="shared" si="0"/>
        <v>0</v>
      </c>
      <c r="X36" s="15"/>
      <c r="Y36" s="15"/>
    </row>
    <row r="37" spans="1:25" ht="19.5" customHeight="1" x14ac:dyDescent="0.25">
      <c r="A37" s="19"/>
      <c r="B37" s="20"/>
      <c r="C37" s="22"/>
      <c r="D37" s="13"/>
      <c r="E37" s="19"/>
      <c r="F37" s="14"/>
      <c r="G37" s="15"/>
      <c r="H37" s="16"/>
      <c r="I37" s="17"/>
      <c r="J37" s="18" t="str">
        <f t="shared" si="1"/>
        <v/>
      </c>
      <c r="K37" s="15"/>
      <c r="L37" s="48"/>
      <c r="M37" s="19"/>
      <c r="N37" s="4"/>
      <c r="R37" s="5" t="str">
        <f t="shared" si="2"/>
        <v/>
      </c>
      <c r="S37" s="5">
        <f t="shared" si="0"/>
        <v>0</v>
      </c>
      <c r="X37" s="15"/>
      <c r="Y37" s="15"/>
    </row>
    <row r="38" spans="1:25" ht="3.75" customHeight="1" x14ac:dyDescent="0.25">
      <c r="A38" s="37"/>
      <c r="B38" s="37"/>
      <c r="C38" s="22"/>
      <c r="D38" s="38"/>
      <c r="E38" s="22"/>
      <c r="F38" s="21"/>
      <c r="G38" s="22"/>
      <c r="H38" s="22"/>
      <c r="I38" s="22"/>
      <c r="J38" s="22"/>
      <c r="K38" s="22"/>
      <c r="L38" s="19"/>
      <c r="M38" s="19"/>
      <c r="N38" s="4"/>
      <c r="Q38" s="5" t="str">
        <f t="shared" ref="Q38:Y38" si="3">IF(S38&lt;&gt;"","X","")</f>
        <v/>
      </c>
      <c r="R38" s="5" t="str">
        <f t="shared" si="3"/>
        <v/>
      </c>
      <c r="S38" s="5" t="str">
        <f t="shared" si="3"/>
        <v/>
      </c>
      <c r="T38" s="5" t="str">
        <f t="shared" si="3"/>
        <v/>
      </c>
      <c r="U38" s="5" t="str">
        <f t="shared" si="3"/>
        <v/>
      </c>
      <c r="V38" s="5" t="str">
        <f t="shared" si="3"/>
        <v/>
      </c>
      <c r="W38" s="5" t="str">
        <f t="shared" si="3"/>
        <v/>
      </c>
      <c r="X38" s="37" t="str">
        <f t="shared" si="3"/>
        <v/>
      </c>
      <c r="Y38" s="37" t="str">
        <f t="shared" si="3"/>
        <v/>
      </c>
    </row>
    <row r="39" spans="1:25" ht="3.75" customHeight="1" thickBot="1" x14ac:dyDescent="0.3">
      <c r="A39" s="5"/>
      <c r="B39" s="5"/>
      <c r="C39" s="22"/>
      <c r="D39" s="24"/>
      <c r="E39" s="5"/>
      <c r="F39" s="4"/>
      <c r="G39" s="5"/>
      <c r="H39" s="23"/>
      <c r="I39" s="24"/>
      <c r="J39" s="25"/>
      <c r="K39" s="5"/>
      <c r="L39" s="6"/>
      <c r="M39" s="6"/>
      <c r="N39" s="4"/>
      <c r="X39" s="5"/>
      <c r="Y39" s="5"/>
    </row>
    <row r="40" spans="1:25" ht="21" customHeight="1" thickBot="1" x14ac:dyDescent="0.3">
      <c r="A40" s="39"/>
      <c r="B40" s="39"/>
      <c r="C40" s="22"/>
      <c r="D40" s="40">
        <f>S40</f>
        <v>2.286</v>
      </c>
      <c r="E40" s="5"/>
      <c r="F40" s="4"/>
      <c r="G40" s="5"/>
      <c r="H40" s="26">
        <f ca="1">NOW()</f>
        <v>42687.72364340278</v>
      </c>
      <c r="I40" s="27"/>
      <c r="J40" s="28">
        <f>IF($I$5&lt;&gt;"",$I$5*I3,I3*D40)</f>
        <v>2.286</v>
      </c>
      <c r="K40" s="5"/>
      <c r="L40" s="6"/>
      <c r="M40" s="6"/>
      <c r="N40" s="4"/>
      <c r="R40" s="5">
        <f>COUNTIF(R14:R37,"=St.")</f>
        <v>0</v>
      </c>
      <c r="S40" s="5">
        <f>SUM(S13:S39)</f>
        <v>2.286</v>
      </c>
      <c r="X40" s="5"/>
      <c r="Y40" s="5"/>
    </row>
    <row r="41" spans="1:25" ht="4.5" hidden="1" customHeight="1" x14ac:dyDescent="0.25">
      <c r="A41" s="39"/>
      <c r="B41" s="39"/>
      <c r="C41" s="22"/>
      <c r="D41" s="30"/>
      <c r="E41" s="6"/>
      <c r="F41" s="8"/>
      <c r="G41" s="5"/>
      <c r="H41" s="29"/>
      <c r="I41" s="30"/>
      <c r="J41" s="31">
        <f>IF($I$5&lt;&gt;"",I3*$I$5/$D$40,I3)</f>
        <v>1</v>
      </c>
      <c r="K41" s="5"/>
      <c r="L41" s="6"/>
      <c r="M41" s="6"/>
      <c r="N41" s="4"/>
      <c r="X41" s="5"/>
      <c r="Y41" s="5"/>
    </row>
    <row r="42" spans="1:25" ht="4.5" customHeight="1" x14ac:dyDescent="0.25">
      <c r="A42" s="39"/>
      <c r="B42" s="39"/>
      <c r="C42" s="22"/>
      <c r="D42" s="30"/>
      <c r="E42" s="6"/>
      <c r="F42" s="8"/>
      <c r="G42" s="5"/>
      <c r="H42" s="32"/>
      <c r="I42" s="30"/>
      <c r="J42" s="33"/>
      <c r="K42" s="5"/>
      <c r="L42" s="6"/>
      <c r="M42" s="6"/>
      <c r="N42" s="4"/>
      <c r="X42" s="5"/>
      <c r="Y42" s="5"/>
    </row>
    <row r="43" spans="1:25" ht="4.5" customHeight="1" x14ac:dyDescent="0.25">
      <c r="A43" s="6"/>
      <c r="B43" s="6"/>
      <c r="C43" s="22"/>
      <c r="D43" s="5"/>
      <c r="E43" s="6"/>
      <c r="F43" s="8"/>
      <c r="G43" s="4"/>
      <c r="H43" s="4"/>
      <c r="I43" s="4"/>
      <c r="J43" s="4"/>
      <c r="K43" s="4"/>
      <c r="L43" s="4"/>
      <c r="M43" s="4"/>
      <c r="N43" s="4"/>
      <c r="X43" s="5"/>
      <c r="Y43" s="5"/>
    </row>
    <row r="44" spans="1:25" ht="15.75" x14ac:dyDescent="0.25">
      <c r="A44" s="34"/>
      <c r="B44" s="34"/>
      <c r="C44" s="22"/>
      <c r="D44" s="35"/>
      <c r="E44" s="34"/>
      <c r="F44" s="34"/>
      <c r="G44" s="34"/>
      <c r="H44" s="34"/>
      <c r="I44" s="35"/>
      <c r="J44" s="5"/>
      <c r="K44" s="34"/>
      <c r="L44" s="34"/>
      <c r="M44" s="34"/>
      <c r="N44" s="5"/>
    </row>
    <row r="45" spans="1:25" ht="22.5" customHeight="1" x14ac:dyDescent="0.25">
      <c r="A45" s="5"/>
      <c r="B45" s="36" t="s">
        <v>5</v>
      </c>
      <c r="C45" s="5"/>
      <c r="D45" s="5"/>
      <c r="E45" s="5"/>
      <c r="F45" s="5"/>
      <c r="G45" s="5"/>
      <c r="H45" s="5"/>
      <c r="I45" s="5"/>
      <c r="J45" s="5"/>
      <c r="K45" s="5"/>
      <c r="L45" s="5"/>
      <c r="M45" s="5"/>
      <c r="N45" s="5"/>
    </row>
    <row r="46" spans="1:25" ht="6" customHeight="1" x14ac:dyDescent="0.25">
      <c r="A46" s="5"/>
      <c r="B46" s="5"/>
      <c r="C46" s="5"/>
      <c r="D46" s="5"/>
      <c r="E46" s="5"/>
      <c r="F46" s="5"/>
      <c r="G46" s="5"/>
      <c r="H46" s="5"/>
      <c r="I46" s="5"/>
      <c r="J46" s="5"/>
      <c r="K46" s="5"/>
      <c r="L46" s="5"/>
      <c r="M46" s="5"/>
      <c r="N46" s="5"/>
    </row>
    <row r="47" spans="1:25" ht="161.25" customHeight="1" x14ac:dyDescent="0.25">
      <c r="A47" s="5"/>
      <c r="B47" s="49" t="s">
        <v>6</v>
      </c>
      <c r="C47" s="50"/>
      <c r="D47" s="50"/>
      <c r="E47" s="50"/>
      <c r="F47" s="50"/>
      <c r="G47" s="50"/>
      <c r="H47" s="50"/>
      <c r="I47" s="50"/>
      <c r="J47" s="50"/>
      <c r="K47" s="50"/>
      <c r="L47" s="50"/>
      <c r="M47" s="51"/>
      <c r="N47" s="5"/>
    </row>
    <row r="48" spans="1:25" x14ac:dyDescent="0.25">
      <c r="A48" s="5"/>
      <c r="B48" s="5"/>
      <c r="C48" s="22"/>
      <c r="D48" s="5"/>
      <c r="E48" s="5"/>
      <c r="F48" s="5"/>
      <c r="G48" s="5"/>
      <c r="H48" s="5"/>
      <c r="I48" s="5"/>
      <c r="J48" s="5"/>
      <c r="K48" s="5"/>
      <c r="L48" s="5"/>
      <c r="M48" s="5"/>
      <c r="N48" s="5"/>
    </row>
    <row r="49" spans="1:14" ht="18.75" x14ac:dyDescent="0.3">
      <c r="A49" s="5"/>
      <c r="B49" s="52"/>
      <c r="C49" s="52"/>
      <c r="D49" s="52"/>
      <c r="E49" s="52"/>
      <c r="F49" s="52"/>
      <c r="G49" s="52"/>
      <c r="H49" s="52"/>
      <c r="I49" s="52"/>
      <c r="J49" s="52"/>
      <c r="K49" s="52"/>
      <c r="L49" s="52"/>
      <c r="M49" s="52"/>
      <c r="N49" s="5"/>
    </row>
    <row r="50" spans="1:14" x14ac:dyDescent="0.25">
      <c r="A50" s="5"/>
      <c r="B50" s="5"/>
      <c r="C50" s="22"/>
      <c r="D50" s="5"/>
      <c r="E50" s="5"/>
      <c r="F50" s="5"/>
      <c r="G50" s="5"/>
      <c r="H50" s="5"/>
      <c r="I50" s="5"/>
      <c r="J50" s="5"/>
      <c r="K50" s="5"/>
      <c r="L50" s="5"/>
      <c r="M50" s="5"/>
      <c r="N50" s="5"/>
    </row>
  </sheetData>
  <sheetProtection algorithmName="SHA-512" hashValue="mvbqJnymVheoE42I3/zbhcwamIDEj5aY+M838vZeu65pV89tH3j/GV9VKqUnCtnNJd5RxI0ACaAhY9rINV44Ug==" saltValue="gEaN5euaPa4etToDT/4cJg==" spinCount="100000" sheet="1" objects="1" scenarios="1"/>
  <mergeCells count="11">
    <mergeCell ref="L14:L37"/>
    <mergeCell ref="B47:M47"/>
    <mergeCell ref="B49:M49"/>
    <mergeCell ref="B3:H5"/>
    <mergeCell ref="I3:K3"/>
    <mergeCell ref="I5:K5"/>
    <mergeCell ref="H9:H11"/>
    <mergeCell ref="J9:L9"/>
    <mergeCell ref="B11:B12"/>
    <mergeCell ref="D11:D12"/>
    <mergeCell ref="J11:L11"/>
  </mergeCells>
  <conditionalFormatting sqref="J14:J37">
    <cfRule type="expression" dxfId="10" priority="10" stopIfTrue="1">
      <formula>OR($B14="u",$B14="o2")</formula>
    </cfRule>
    <cfRule type="expression" dxfId="9" priority="11" stopIfTrue="1">
      <formula>$B14="u2"</formula>
    </cfRule>
  </conditionalFormatting>
  <conditionalFormatting sqref="H14:H37">
    <cfRule type="expression" dxfId="8" priority="5">
      <formula>EM="X"</formula>
    </cfRule>
    <cfRule type="expression" dxfId="7" priority="6">
      <formula>AND(EM="X",$B14="u2")</formula>
    </cfRule>
    <cfRule type="expression" dxfId="6" priority="7">
      <formula>AND(EM&lt;&gt;"X",$B14="u2")</formula>
    </cfRule>
    <cfRule type="expression" dxfId="5" priority="8">
      <formula>AND(EM="X",OR($B14="u",$B14="o2"))</formula>
    </cfRule>
    <cfRule type="expression" dxfId="4" priority="9">
      <formula>AND(EM&lt;&gt;"X",OR($B14="u",$B14="o2"))</formula>
    </cfRule>
  </conditionalFormatting>
  <conditionalFormatting sqref="D14:D37 B24:B37 I14:I37">
    <cfRule type="expression" dxfId="3" priority="4">
      <formula>EM="X"</formula>
    </cfRule>
  </conditionalFormatting>
  <conditionalFormatting sqref="L14:L37">
    <cfRule type="expression" dxfId="2" priority="3">
      <formula>EM="X"</formula>
    </cfRule>
  </conditionalFormatting>
  <conditionalFormatting sqref="J11:L11 J9:L9">
    <cfRule type="expression" dxfId="1" priority="2">
      <formula>EM="X"</formula>
    </cfRule>
  </conditionalFormatting>
  <conditionalFormatting sqref="B14:B23">
    <cfRule type="expression" dxfId="0" priority="1">
      <formula>EM="X"</formula>
    </cfRule>
  </conditionalFormatting>
  <dataValidations count="3">
    <dataValidation type="list" allowBlank="1" showInputMessage="1" showErrorMessage="1" errorTitle="Falsche Eingabe" error="Diese Zelle ist entweder leer oder enthält ein X." promptTitle="Falsche Eingabe" sqref="B6">
      <formula1>$S$5:$S$6</formula1>
    </dataValidation>
    <dataValidation type="list" allowBlank="1" showErrorMessage="1" sqref="I14:I37">
      <formula1>"kg,ltr,St."</formula1>
    </dataValidation>
    <dataValidation type="list" allowBlank="1" showInputMessage="1" showErrorMessage="1" sqref="B14:B37">
      <formula1>"o,u,o2,u2"</formula1>
    </dataValidation>
  </dataValidations>
  <pageMargins left="0.19" right="0.11" top="0.17" bottom="0.11" header="0.28000000000000003" footer="0.1"/>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Rezeptur</vt:lpstr>
      <vt:lpstr>EM</vt:lpstr>
      <vt:lpstr>Rezeptur!Print_Area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Rezeptur-Vorlage</dc:title>
  <dc:creator>Messemer</dc:creator>
  <cp:lastModifiedBy>Messemer</cp:lastModifiedBy>
  <cp:lastPrinted>2016-05-30T21:31:48Z</cp:lastPrinted>
  <dcterms:created xsi:type="dcterms:W3CDTF">2016-05-29T23:20:14Z</dcterms:created>
  <dcterms:modified xsi:type="dcterms:W3CDTF">2016-11-13T16:22:23Z</dcterms:modified>
</cp:coreProperties>
</file>