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53222"/>
  <mc:AlternateContent xmlns:mc="http://schemas.openxmlformats.org/markup-compatibility/2006">
    <mc:Choice Requires="x15">
      <x15ac:absPath xmlns:x15ac="http://schemas.microsoft.com/office/spreadsheetml/2010/11/ac" url="C:\Users\Messemer\Documents\aktuelle Projekte\brotkruemel_de\Rezepturen für Website\1. Kartoffel-Kürbiskern-Brötchen\"/>
    </mc:Choice>
  </mc:AlternateContent>
  <bookViews>
    <workbookView xWindow="5100" yWindow="0" windowWidth="2370" windowHeight="0"/>
  </bookViews>
  <sheets>
    <sheet name="Rezeptur" sheetId="1" r:id="rId1"/>
  </sheets>
  <definedNames>
    <definedName name="_xlnm.Print_Area" localSheetId="0">Rezeptur!$G$8:$M$42</definedName>
    <definedName name="EM">Rezeptur!$B$6</definedName>
    <definedName name="Print_Area" localSheetId="0">Rezeptur!$G$8:$M$42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 l="1"/>
  <c r="J41" i="1" l="1"/>
  <c r="H40" i="1"/>
  <c r="Y38" i="1"/>
  <c r="X38" i="1"/>
  <c r="V38" i="1" s="1"/>
  <c r="T38" i="1" s="1"/>
  <c r="R38" i="1" s="1"/>
  <c r="W38" i="1"/>
  <c r="U38" i="1" s="1"/>
  <c r="S38" i="1" s="1"/>
  <c r="Q38" i="1" s="1"/>
  <c r="S37" i="1"/>
  <c r="R37" i="1"/>
  <c r="S36" i="1"/>
  <c r="R36" i="1"/>
  <c r="S35" i="1"/>
  <c r="R35" i="1"/>
  <c r="S34" i="1"/>
  <c r="R34" i="1"/>
  <c r="S33" i="1"/>
  <c r="R33" i="1"/>
  <c r="S32"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R40" i="1" l="1"/>
  <c r="S40" i="1"/>
  <c r="D40" i="1" s="1"/>
  <c r="J40" i="1" s="1"/>
  <c r="J18" i="1" l="1"/>
  <c r="J14" i="1"/>
  <c r="J15" i="1"/>
  <c r="J16" i="1"/>
  <c r="J17" i="1"/>
  <c r="J37" i="1"/>
  <c r="J29" i="1"/>
  <c r="J28" i="1"/>
  <c r="J31" i="1"/>
  <c r="J24" i="1"/>
  <c r="J36" i="1"/>
  <c r="J21" i="1"/>
  <c r="J19" i="1"/>
  <c r="J22" i="1"/>
  <c r="J30" i="1"/>
  <c r="J27" i="1"/>
  <c r="J25" i="1"/>
  <c r="J35" i="1"/>
  <c r="J26" i="1"/>
  <c r="J32" i="1"/>
  <c r="J33" i="1"/>
  <c r="J34" i="1"/>
  <c r="J20" i="1"/>
  <c r="J23" i="1"/>
</calcChain>
</file>

<file path=xl/sharedStrings.xml><?xml version="1.0" encoding="utf-8"?>
<sst xmlns="http://schemas.openxmlformats.org/spreadsheetml/2006/main" count="43" uniqueCount="28">
  <si>
    <t xml:space="preserve"> </t>
  </si>
  <si>
    <t>Eingabemodus (X im Feld eintragen, vor dem Ausdruck rausnehmen)</t>
  </si>
  <si>
    <t>X</t>
  </si>
  <si>
    <t>Vorprodukt-
Steuerung</t>
  </si>
  <si>
    <t>Menge</t>
  </si>
  <si>
    <r>
      <t xml:space="preserve">Funktionsweise der Tabelle </t>
    </r>
    <r>
      <rPr>
        <sz val="11"/>
        <color rgb="FF993300"/>
        <rFont val="Lato"/>
        <family val="2"/>
      </rPr>
      <t>(bitte zumindest 1x lesen)</t>
    </r>
  </si>
  <si>
    <t xml:space="preserve">Die Tabelle dient dazu Rezepturen bequem und auf benötigte Mengen umrechnen zu können.
Um zu sehen welche Felder ausgefüllt werden, schreiben Sie in die Zelle B6 (Eingabemodus) ein "x". Sodann werden alle Eingabefelder gelb markiert. Vor dem Ausdruck nimmt man das "X" wieder raus, so dass der Ausdruck einen komplett weißen Hintergrund hat.
- In Spalte D werden die Mengen der einzelnen Rostoffe eingetragen
- Spalte H enthält die Bezeichnungen der einzelnen Rohstoffe
- In Spalte I können Sie eine Einheit auswählen. Bedenken Sie, dass Sie Rezepturen, in denen auch die Einheit "Stück" vorkommt, nicht auf ein bestimmtes Gewicht gerechnet werden können.
- Spalte B bietet die Möglichkeit die Zutaten zu verschachteln. Der Buchstabe "o" steht für einen Oberbegriff (z.B. Sauerteig), "u" für die Unterzutat erster Ebene (z.B. Roggenmehl, Wasser, Anstellgut). Wollen Sie noch weiter verschachteln, verwenden Sie "o2" und "u2".
- Im großen Feld können Sie die Informationen zur Herstellungsweise hinterlegen. Zeilenumbrüche machen Sie dort mit "Alt" + "Return".
</t>
  </si>
  <si>
    <t>Multiplikator (wie oft soll die Rezeptur hergestellt werden)
z.B. "2,0  x" Grundrezeptur oder "4,0 x" Brote á 570 g</t>
  </si>
  <si>
    <t>Multiplikationsbasis (soll die Grundrezeptur oder eine bestimmte Rezepturmenge (z.B. 570g) zum Berechnen genutzt werden)</t>
  </si>
  <si>
    <t>Kartoffel-Kürbiskern-Brötchen</t>
  </si>
  <si>
    <t>o</t>
  </si>
  <si>
    <t>u</t>
  </si>
  <si>
    <t>Wasser lauwarm ca. 25°</t>
  </si>
  <si>
    <t>kg</t>
  </si>
  <si>
    <t>Hefe</t>
  </si>
  <si>
    <t>Weizenmehl Type 550</t>
  </si>
  <si>
    <t>Roggenmehl Type 997 oder 1150</t>
  </si>
  <si>
    <t>Pellkartoffelmehl</t>
  </si>
  <si>
    <t>FS-Fasern</t>
  </si>
  <si>
    <t>Universal-Back oder Dinkelkraft</t>
  </si>
  <si>
    <t>Salz</t>
  </si>
  <si>
    <t>steirische Kürbiskerne, grob gehackt</t>
  </si>
  <si>
    <t>Wasser</t>
  </si>
  <si>
    <t>Weizenmehl Type 550 oder 812</t>
  </si>
  <si>
    <t>Vorteig TA200</t>
  </si>
  <si>
    <r>
      <rPr>
        <b/>
        <sz val="12"/>
        <color theme="1"/>
        <rFont val="Lato"/>
      </rPr>
      <t>V</t>
    </r>
    <r>
      <rPr>
        <b/>
        <sz val="11"/>
        <color theme="1"/>
        <rFont val="Lato"/>
      </rPr>
      <t>orteig:</t>
    </r>
    <r>
      <rPr>
        <sz val="11"/>
        <color theme="1"/>
        <rFont val="Lato"/>
      </rPr>
      <t xml:space="preserve">  Zutaten kurz verkneten, ca. 2 Std. bei Raumtemperatur (20-22°C) anspringen lassen, dann 8 -46 Std. kühl stellen (ca. 7°C).
</t>
    </r>
    <r>
      <rPr>
        <b/>
        <sz val="12"/>
        <color theme="1"/>
        <rFont val="Lato"/>
        <family val="2"/>
      </rPr>
      <t>Teigherstellung:</t>
    </r>
    <r>
      <rPr>
        <sz val="12"/>
        <color theme="1"/>
        <rFont val="Lato"/>
      </rPr>
      <t xml:space="preserve"> Mehl und Pellkartoffelmehl vermischen, restliche Zutaten zugeben und verk</t>
    </r>
    <r>
      <rPr>
        <sz val="11"/>
        <color theme="1"/>
        <rFont val="Lato"/>
      </rPr>
      <t xml:space="preserve">neten. Öl u. Kürbiskerne erst nach ca. 5 Min. Knetzeit zugeben. Der Teig ist eher weich, sollte nicht zu fest sein.
</t>
    </r>
    <r>
      <rPr>
        <b/>
        <sz val="11"/>
        <color theme="1"/>
        <rFont val="Lato"/>
      </rPr>
      <t xml:space="preserve">Knetzeit: </t>
    </r>
    <r>
      <rPr>
        <sz val="11"/>
        <color theme="1"/>
        <rFont val="Lato"/>
      </rPr>
      <t xml:space="preserve">ca. 10 Min.
</t>
    </r>
    <r>
      <rPr>
        <b/>
        <sz val="11"/>
        <color theme="1"/>
        <rFont val="Lato"/>
      </rPr>
      <t>Teigtemperatur</t>
    </r>
    <r>
      <rPr>
        <sz val="11"/>
        <color theme="1"/>
        <rFont val="Lato"/>
      </rPr>
      <t xml:space="preserve">: 24-26°C  - am Ende des Knetvorgangs sollte sich der Teig vom Schüsselrand und -boden lösen.
</t>
    </r>
    <r>
      <rPr>
        <b/>
        <sz val="11"/>
        <color theme="1"/>
        <rFont val="Lato"/>
      </rPr>
      <t>Teigruhe:</t>
    </r>
    <r>
      <rPr>
        <sz val="11"/>
        <color theme="1"/>
        <rFont val="Lato"/>
      </rPr>
      <t xml:space="preserve"> ca. 30 Min. - abdecken damit der Teig nicht austrocknet
</t>
    </r>
    <r>
      <rPr>
        <b/>
        <sz val="11"/>
        <color theme="1"/>
        <rFont val="Lato"/>
      </rPr>
      <t>Aufarbeiten:</t>
    </r>
    <r>
      <rPr>
        <sz val="11"/>
        <color theme="1"/>
        <rFont val="Lato"/>
      </rPr>
      <t xml:space="preserve"> Nach der Teigruhe den Teig 1-2x aufziehen/falten, ca. 5 Min. entspannen lassen, anschließend ca. 90-100 g schwere Teigstücke abstechen, rundwirken, nochmals 5 Min. entspannen lassen und ausformen nach Wunsch.
Mit der Oberseite nach unten auf ein leicht bemehltes Tuch legen und gehen lassen. 
</t>
    </r>
    <r>
      <rPr>
        <b/>
        <sz val="11"/>
        <color theme="1"/>
        <rFont val="Lato"/>
      </rPr>
      <t>Stückgare:</t>
    </r>
    <r>
      <rPr>
        <sz val="11"/>
        <color theme="1"/>
        <rFont val="Lato"/>
      </rPr>
      <t xml:space="preserve"> ca. 40-60 Min. - abgedeckt gehen lassen bis zur knapp vollen Gare, dann Teiglinge  umdrehen, je nach Formgebung ggf. einschneiden, Einschnitte kurz öffnen lassen. 
</t>
    </r>
    <r>
      <rPr>
        <b/>
        <sz val="11"/>
        <color theme="1"/>
        <rFont val="Lato"/>
      </rPr>
      <t>Backen:</t>
    </r>
    <r>
      <rPr>
        <sz val="11"/>
        <color theme="1"/>
        <rFont val="Lato"/>
      </rPr>
      <t xml:space="preserve"> Backofen mit Backblech vorheizen auf ca. 230-240°C, Teiglinge</t>
    </r>
    <r>
      <rPr>
        <b/>
        <sz val="11"/>
        <color theme="1"/>
        <rFont val="Lato"/>
      </rPr>
      <t xml:space="preserve"> </t>
    </r>
    <r>
      <rPr>
        <sz val="11"/>
        <color theme="1"/>
        <rFont val="Lato"/>
      </rPr>
      <t xml:space="preserve">auf heißes Backblech legen, mit Wasser besprühen und mit Schwaden anbacken.
Nach ca. 15 Min. Schwaden ablassen (Ofentüre kurz öffnen).
Für eine bessere Krustenbildung evtl. die letzten 5 Min. mit Umluft und leicht geöffneter Ofentür ausbacken. 
</t>
    </r>
    <r>
      <rPr>
        <b/>
        <sz val="11"/>
        <color theme="1"/>
        <rFont val="Lato"/>
      </rPr>
      <t>Backzeit gesamt</t>
    </r>
    <r>
      <rPr>
        <sz val="11"/>
        <color theme="1"/>
        <rFont val="Lato"/>
      </rPr>
      <t xml:space="preserve">: ca. 20 Min
</t>
    </r>
  </si>
  <si>
    <t>Grundrezeptur ergibt ca. 20-23 Brötchen</t>
  </si>
  <si>
    <t>Rapsöl oder Sonnenblumenöl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</si>
</sst>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quot; x&quot;"/>
    <numFmt numFmtId="165" formatCode="0.000&quot; kg&quot;"/>
    <numFmt numFmtId="166" formatCode="0.000"/>
    <numFmt numFmtId="167" formatCode="0.000&quot; kg &quot;"/>
    <numFmt numFmtId="168" formatCode="d/m/yyyy\ \ \ h:mm;@"/>
    <numFmt numFmtId="169" formatCode="0.0000"/>
  </numFmts>
  <fonts count="28" x14ac:knownFonts="1">
    <font>
      <sz val="11"/>
      <color theme="1"/>
      <name val="Calibri"/>
      <family val="2"/>
      <scheme val="minor"/>
    </font>
    <font>
      <sz val="11"/>
      <color theme="1"/>
      <name val="Lato"/>
      <family val="2"/>
    </font>
    <font>
      <sz val="26"/>
      <color rgb="FF993300"/>
      <name val="Lato"/>
      <family val="2"/>
    </font>
    <font>
      <b/>
      <sz val="18"/>
      <name val="Lato"/>
      <family val="2"/>
    </font>
    <font>
      <sz val="10"/>
      <color rgb="FF993300"/>
      <name val="Lato"/>
      <family val="2"/>
    </font>
    <font>
      <sz val="14"/>
      <name val="Lato"/>
      <family val="2"/>
    </font>
    <font>
      <b/>
      <sz val="16"/>
      <name val="Lato"/>
      <family val="2"/>
    </font>
    <font>
      <sz val="10"/>
      <name val="Lato"/>
      <family val="2"/>
    </font>
    <font>
      <b/>
      <sz val="18"/>
      <color rgb="FF993300"/>
      <name val="Lato"/>
      <family val="2"/>
    </font>
    <font>
      <sz val="11"/>
      <name val="Lato"/>
      <family val="2"/>
    </font>
    <font>
      <b/>
      <sz val="18"/>
      <color theme="1"/>
      <name val="Lato"/>
      <family val="2"/>
    </font>
    <font>
      <b/>
      <sz val="22"/>
      <color theme="5" tint="-0.499984740745262"/>
      <name val="Lato"/>
      <family val="2"/>
    </font>
    <font>
      <sz val="9"/>
      <color theme="1"/>
      <name val="Lato"/>
      <family val="2"/>
    </font>
    <font>
      <sz val="12"/>
      <color theme="1"/>
      <name val="Lato"/>
      <family val="2"/>
    </font>
    <font>
      <b/>
      <sz val="14"/>
      <name val="Lato"/>
      <family val="2"/>
    </font>
    <font>
      <b/>
      <sz val="10"/>
      <color indexed="42"/>
      <name val="Lato"/>
      <family val="2"/>
    </font>
    <font>
      <b/>
      <sz val="11"/>
      <name val="Lato"/>
      <family val="2"/>
    </font>
    <font>
      <b/>
      <sz val="10"/>
      <name val="Lato"/>
      <family val="2"/>
    </font>
    <font>
      <sz val="11"/>
      <color rgb="FF993300"/>
      <name val="Lato"/>
      <family val="2"/>
    </font>
    <font>
      <b/>
      <sz val="12"/>
      <name val="Lato"/>
      <family val="2"/>
    </font>
    <font>
      <sz val="16"/>
      <color rgb="FF993300"/>
      <name val="Lato"/>
      <family val="2"/>
    </font>
    <font>
      <u/>
      <sz val="11"/>
      <color theme="10"/>
      <name val="Calibri"/>
      <family val="2"/>
      <scheme val="minor"/>
    </font>
    <font>
      <u/>
      <sz val="14"/>
      <color rgb="FF993300"/>
      <name val="Calibri"/>
      <family val="2"/>
      <scheme val="minor"/>
    </font>
    <font>
      <b/>
      <sz val="12"/>
      <color theme="1"/>
      <name val="Lato"/>
      <family val="2"/>
    </font>
    <font>
      <sz val="12"/>
      <color theme="1"/>
      <name val="Lato"/>
    </font>
    <font>
      <b/>
      <sz val="12"/>
      <color theme="1"/>
      <name val="Lato"/>
    </font>
    <font>
      <b/>
      <sz val="11"/>
      <color theme="1"/>
      <name val="Lato"/>
    </font>
    <font>
      <sz val="11"/>
      <color theme="1"/>
      <name val="Lato"/>
    </font>
  </fonts>
  <fills count="7">
    <fill>
      <patternFill patternType="none"/>
    </fill>
    <fill>
      <patternFill patternType="gray125"/>
    </fill>
    <fill>
      <patternFill patternType="solid">
        <fgColor indexed="47"/>
        <bgColor indexed="64"/>
      </patternFill>
    </fill>
    <fill>
      <patternFill patternType="solid">
        <fgColor theme="7" tint="0.79998168889431442"/>
        <bgColor indexed="64"/>
      </patternFill>
    </fill>
    <fill>
      <patternFill patternType="solid">
        <fgColor theme="5" tint="-0.499984740745262"/>
        <bgColor indexed="64"/>
      </patternFill>
    </fill>
    <fill>
      <patternFill patternType="solid">
        <fgColor theme="0"/>
        <bgColor indexed="64"/>
      </patternFill>
    </fill>
    <fill>
      <patternFill patternType="solid">
        <fgColor indexed="9"/>
        <bgColor indexed="64"/>
      </patternFill>
    </fill>
  </fills>
  <borders count="22">
    <border>
      <left/>
      <right/>
      <top/>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right/>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5" tint="-0.499984740745262"/>
      </left>
      <right style="thin">
        <color theme="5" tint="-0.499984740745262"/>
      </right>
      <top style="thin">
        <color theme="5" tint="-0.499984740745262"/>
      </top>
      <bottom style="thin">
        <color theme="5" tint="-0.499984740745262"/>
      </bottom>
      <diagonal/>
    </border>
    <border>
      <left/>
      <right style="thin">
        <color indexed="8"/>
      </right>
      <top style="thin">
        <color indexed="8"/>
      </top>
      <bottom style="thin">
        <color indexed="8"/>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bottom/>
      <diagonal/>
    </border>
    <border>
      <left style="thin">
        <color theme="5" tint="-0.499984740745262"/>
      </left>
      <right style="thin">
        <color theme="5" tint="-0.499984740745262"/>
      </right>
      <top/>
      <bottom style="thin">
        <color theme="5" tint="-0.499984740745262"/>
      </bottom>
      <diagonal/>
    </border>
    <border>
      <left/>
      <right/>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21" fillId="0" borderId="0" applyNumberFormat="0" applyFill="0" applyBorder="0" applyAlignment="0" applyProtection="0"/>
  </cellStyleXfs>
  <cellXfs count="68">
    <xf numFmtId="0" fontId="0" fillId="0" borderId="0" xfId="0"/>
    <xf numFmtId="0" fontId="1" fillId="0" borderId="0" xfId="0" applyFont="1" applyFill="1"/>
    <xf numFmtId="0" fontId="5" fillId="0" borderId="0" xfId="0" applyFont="1" applyFill="1" applyBorder="1" applyAlignment="1">
      <alignment vertical="top" wrapText="1"/>
    </xf>
    <xf numFmtId="0" fontId="8" fillId="3" borderId="4" xfId="0" applyFont="1" applyFill="1" applyBorder="1" applyAlignment="1" applyProtection="1">
      <alignment horizontal="center" vertical="center" shrinkToFit="1"/>
      <protection locked="0"/>
    </xf>
    <xf numFmtId="0" fontId="1" fillId="4" borderId="0" xfId="0" applyFont="1" applyFill="1"/>
    <xf numFmtId="0" fontId="1" fillId="5" borderId="0" xfId="0" applyFont="1" applyFill="1"/>
    <xf numFmtId="0" fontId="1" fillId="5" borderId="0" xfId="0" applyFont="1" applyFill="1" applyBorder="1"/>
    <xf numFmtId="0" fontId="10" fillId="5" borderId="0" xfId="0" applyFont="1" applyFill="1" applyAlignment="1">
      <alignment vertical="center"/>
    </xf>
    <xf numFmtId="0" fontId="1" fillId="4" borderId="0" xfId="0" applyFont="1" applyFill="1" applyBorder="1"/>
    <xf numFmtId="0" fontId="13" fillId="5" borderId="0" xfId="0" applyFont="1" applyFill="1" applyAlignment="1">
      <alignment vertical="center"/>
    </xf>
    <xf numFmtId="0" fontId="1" fillId="5" borderId="11" xfId="0" applyFont="1" applyFill="1" applyBorder="1"/>
    <xf numFmtId="0" fontId="1" fillId="5" borderId="12" xfId="0" applyFont="1" applyFill="1" applyBorder="1"/>
    <xf numFmtId="0" fontId="7" fillId="0" borderId="13" xfId="0" applyFont="1" applyFill="1" applyBorder="1" applyAlignment="1" applyProtection="1">
      <alignment horizontal="center" vertical="center"/>
      <protection locked="0"/>
    </xf>
    <xf numFmtId="166" fontId="9" fillId="6" borderId="14" xfId="0" applyNumberFormat="1" applyFont="1" applyFill="1" applyBorder="1" applyAlignment="1" applyProtection="1">
      <alignment vertical="center"/>
      <protection locked="0"/>
    </xf>
    <xf numFmtId="0" fontId="1" fillId="4" borderId="0" xfId="0" applyFont="1" applyFill="1" applyBorder="1" applyAlignment="1">
      <alignment vertical="center"/>
    </xf>
    <xf numFmtId="0" fontId="1" fillId="5" borderId="0" xfId="0" applyFont="1" applyFill="1" applyAlignment="1">
      <alignment vertical="center"/>
    </xf>
    <xf numFmtId="165" fontId="14" fillId="5" borderId="14" xfId="0" applyNumberFormat="1" applyFont="1" applyFill="1" applyBorder="1" applyAlignment="1" applyProtection="1">
      <alignment horizontal="left" vertical="center"/>
      <protection locked="0"/>
    </xf>
    <xf numFmtId="165" fontId="9" fillId="5" borderId="15" xfId="0" applyNumberFormat="1" applyFont="1" applyFill="1" applyBorder="1" applyAlignment="1" applyProtection="1">
      <alignment horizontal="center" vertical="center"/>
      <protection locked="0"/>
    </xf>
    <xf numFmtId="166" fontId="14" fillId="5" borderId="13" xfId="0" applyNumberFormat="1" applyFont="1" applyFill="1" applyBorder="1" applyAlignment="1" applyProtection="1">
      <alignment horizontal="right" vertical="center"/>
    </xf>
    <xf numFmtId="0" fontId="1" fillId="5" borderId="0" xfId="0" applyFont="1" applyFill="1" applyBorder="1" applyAlignment="1">
      <alignment vertical="center"/>
    </xf>
    <xf numFmtId="0" fontId="1" fillId="0" borderId="13" xfId="0" applyFont="1" applyFill="1" applyBorder="1" applyAlignment="1" applyProtection="1">
      <alignment horizontal="center" vertical="center"/>
      <protection locked="0"/>
    </xf>
    <xf numFmtId="0" fontId="1" fillId="4"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165" fontId="9" fillId="5" borderId="19" xfId="0" applyNumberFormat="1" applyFont="1" applyFill="1" applyBorder="1" applyAlignment="1">
      <alignment horizontal="left" vertical="top" wrapText="1"/>
    </xf>
    <xf numFmtId="167" fontId="16" fillId="5" borderId="19" xfId="0" applyNumberFormat="1" applyFont="1" applyFill="1" applyBorder="1" applyAlignment="1">
      <alignment horizontal="right" vertical="top" wrapText="1"/>
    </xf>
    <xf numFmtId="167" fontId="9" fillId="5" borderId="19" xfId="0" applyNumberFormat="1" applyFont="1" applyFill="1" applyBorder="1" applyAlignment="1">
      <alignment horizontal="right" vertical="top" wrapText="1"/>
    </xf>
    <xf numFmtId="168" fontId="17" fillId="5" borderId="0" xfId="0" applyNumberFormat="1" applyFont="1" applyFill="1" applyAlignment="1">
      <alignment horizontal="left" wrapText="1" indent="1"/>
    </xf>
    <xf numFmtId="167" fontId="16" fillId="5" borderId="20" xfId="0" applyNumberFormat="1" applyFont="1" applyFill="1" applyBorder="1" applyAlignment="1">
      <alignment horizontal="right" wrapText="1"/>
    </xf>
    <xf numFmtId="166" fontId="14" fillId="5" borderId="21" xfId="0" applyNumberFormat="1" applyFont="1" applyFill="1" applyBorder="1" applyAlignment="1">
      <alignment horizontal="right" vertical="center" wrapText="1"/>
    </xf>
    <xf numFmtId="165" fontId="9" fillId="5" borderId="0" xfId="0" applyNumberFormat="1" applyFont="1" applyFill="1" applyAlignment="1">
      <alignment horizontal="left" vertical="top" wrapText="1"/>
    </xf>
    <xf numFmtId="167" fontId="16" fillId="5" borderId="0" xfId="0" applyNumberFormat="1" applyFont="1" applyFill="1" applyAlignment="1">
      <alignment horizontal="right" vertical="top" wrapText="1"/>
    </xf>
    <xf numFmtId="169" fontId="9" fillId="5" borderId="0" xfId="0" applyNumberFormat="1" applyFont="1" applyFill="1" applyAlignment="1">
      <alignment horizontal="right" vertical="top" wrapText="1"/>
    </xf>
    <xf numFmtId="165" fontId="7" fillId="5" borderId="0" xfId="0" applyNumberFormat="1" applyFont="1" applyFill="1" applyAlignment="1">
      <alignment horizontal="left" vertical="top" wrapText="1"/>
    </xf>
    <xf numFmtId="167" fontId="9" fillId="5" borderId="0" xfId="0" applyNumberFormat="1" applyFont="1" applyFill="1" applyAlignment="1">
      <alignment horizontal="right" vertical="top" wrapText="1"/>
    </xf>
    <xf numFmtId="0" fontId="19" fillId="5" borderId="0" xfId="0" applyFont="1" applyFill="1"/>
    <xf numFmtId="0" fontId="19" fillId="5" borderId="0" xfId="0" applyFont="1" applyFill="1" applyAlignment="1">
      <alignment vertical="top"/>
    </xf>
    <xf numFmtId="0" fontId="20" fillId="5" borderId="0" xfId="0" applyFont="1" applyFill="1"/>
    <xf numFmtId="0" fontId="15" fillId="5" borderId="0" xfId="0" applyFont="1" applyFill="1" applyBorder="1" applyAlignment="1">
      <alignment horizontal="center" vertical="center"/>
    </xf>
    <xf numFmtId="0" fontId="1" fillId="5" borderId="12" xfId="0" applyFont="1" applyFill="1" applyBorder="1" applyAlignment="1">
      <alignment horizontal="center" vertical="center" wrapText="1"/>
    </xf>
    <xf numFmtId="0" fontId="17" fillId="5" borderId="0" xfId="0" applyFont="1" applyFill="1" applyBorder="1" applyAlignment="1">
      <alignment horizontal="center"/>
    </xf>
    <xf numFmtId="166" fontId="4" fillId="5" borderId="0" xfId="0" applyNumberFormat="1" applyFont="1" applyFill="1" applyAlignment="1">
      <alignment horizontal="right" wrapText="1"/>
    </xf>
    <xf numFmtId="0" fontId="4" fillId="5" borderId="0" xfId="0" applyFont="1" applyFill="1" applyBorder="1" applyAlignment="1">
      <alignment horizontal="left" wrapText="1" indent="1"/>
    </xf>
    <xf numFmtId="0" fontId="0" fillId="5" borderId="0" xfId="0" applyFill="1"/>
    <xf numFmtId="0" fontId="7" fillId="5" borderId="0" xfId="0" applyFont="1" applyFill="1" applyAlignment="1">
      <alignment vertical="center"/>
    </xf>
    <xf numFmtId="0" fontId="1" fillId="5" borderId="0" xfId="0" applyFont="1" applyFill="1" applyAlignment="1">
      <alignment horizontal="left" vertical="top" indent="2"/>
    </xf>
    <xf numFmtId="0" fontId="1" fillId="5" borderId="0" xfId="0" applyFont="1" applyFill="1" applyAlignment="1">
      <alignment vertical="top"/>
    </xf>
    <xf numFmtId="0" fontId="24" fillId="5" borderId="16" xfId="0" applyFont="1" applyFill="1" applyBorder="1" applyAlignment="1" applyProtection="1">
      <alignment horizontal="left" vertical="top" wrapText="1"/>
      <protection locked="0"/>
    </xf>
    <xf numFmtId="0" fontId="13" fillId="5" borderId="17" xfId="0" applyFont="1" applyFill="1" applyBorder="1" applyAlignment="1" applyProtection="1">
      <alignment horizontal="left" vertical="top"/>
      <protection locked="0"/>
    </xf>
    <xf numFmtId="0" fontId="13" fillId="5" borderId="18" xfId="0" applyFont="1" applyFill="1" applyBorder="1" applyAlignment="1" applyProtection="1">
      <alignment horizontal="left" vertical="top"/>
      <protection locked="0"/>
    </xf>
    <xf numFmtId="0" fontId="1" fillId="5" borderId="8"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10" xfId="0" applyFont="1" applyFill="1" applyBorder="1" applyAlignment="1">
      <alignment horizontal="left" vertical="top" wrapText="1"/>
    </xf>
    <xf numFmtId="0" fontId="22" fillId="5" borderId="0" xfId="1" applyFont="1" applyFill="1" applyAlignment="1">
      <alignment horizontal="left"/>
    </xf>
    <xf numFmtId="0" fontId="2" fillId="0" borderId="0" xfId="0" applyFont="1" applyFill="1" applyAlignment="1">
      <alignment horizontal="center" vertical="center" wrapText="1"/>
    </xf>
    <xf numFmtId="164" fontId="3" fillId="0" borderId="1" xfId="0" applyNumberFormat="1" applyFont="1" applyBorder="1" applyAlignment="1" applyProtection="1">
      <alignment horizontal="center" vertical="center"/>
      <protection locked="0"/>
    </xf>
    <xf numFmtId="164" fontId="3" fillId="0" borderId="2" xfId="0" applyNumberFormat="1" applyFont="1" applyBorder="1" applyAlignment="1" applyProtection="1">
      <alignment horizontal="center" vertical="center"/>
      <protection locked="0"/>
    </xf>
    <xf numFmtId="164" fontId="3" fillId="0" borderId="3" xfId="0" applyNumberFormat="1" applyFont="1" applyBorder="1" applyAlignment="1" applyProtection="1">
      <alignment horizontal="center" vertical="center"/>
      <protection locked="0"/>
    </xf>
    <xf numFmtId="165" fontId="6" fillId="2" borderId="1" xfId="0" applyNumberFormat="1" applyFont="1" applyFill="1" applyBorder="1" applyAlignment="1" applyProtection="1">
      <alignment horizontal="center" vertical="center"/>
      <protection locked="0"/>
    </xf>
    <xf numFmtId="165" fontId="6" fillId="2" borderId="2" xfId="0" applyNumberFormat="1" applyFont="1" applyFill="1" applyBorder="1" applyAlignment="1" applyProtection="1">
      <alignment horizontal="center" vertical="center"/>
      <protection locked="0"/>
    </xf>
    <xf numFmtId="165" fontId="6" fillId="2" borderId="3" xfId="0" applyNumberFormat="1" applyFont="1" applyFill="1" applyBorder="1" applyAlignment="1" applyProtection="1">
      <alignment horizontal="center" vertical="center"/>
      <protection locked="0"/>
    </xf>
    <xf numFmtId="0" fontId="1" fillId="5" borderId="0" xfId="0" applyFont="1" applyFill="1" applyAlignment="1">
      <alignment horizontal="center"/>
    </xf>
    <xf numFmtId="0" fontId="11" fillId="5" borderId="5" xfId="0" applyFont="1" applyFill="1" applyBorder="1" applyAlignment="1" applyProtection="1">
      <alignment horizontal="center" vertical="center" shrinkToFit="1"/>
      <protection locked="0"/>
    </xf>
    <xf numFmtId="0" fontId="11" fillId="5" borderId="6" xfId="0" applyFont="1" applyFill="1" applyBorder="1" applyAlignment="1" applyProtection="1">
      <alignment horizontal="center" vertical="center" shrinkToFit="1"/>
      <protection locked="0"/>
    </xf>
    <xf numFmtId="0" fontId="11" fillId="5" borderId="7" xfId="0" applyFont="1" applyFill="1" applyBorder="1" applyAlignment="1" applyProtection="1">
      <alignment horizontal="center" vertical="center" shrinkToFit="1"/>
      <protection locked="0"/>
    </xf>
    <xf numFmtId="0" fontId="12" fillId="5" borderId="0" xfId="0" applyFont="1" applyFill="1" applyBorder="1" applyAlignment="1">
      <alignment horizontal="center" vertical="center" wrapText="1"/>
    </xf>
    <xf numFmtId="0" fontId="13" fillId="5" borderId="8" xfId="0" applyFont="1" applyFill="1" applyBorder="1" applyAlignment="1" applyProtection="1">
      <alignment horizontal="center" vertical="center" shrinkToFit="1"/>
      <protection locked="0"/>
    </xf>
    <xf numFmtId="0" fontId="13" fillId="5" borderId="9" xfId="0" applyFont="1" applyFill="1" applyBorder="1" applyAlignment="1" applyProtection="1">
      <alignment horizontal="center" vertical="center" shrinkToFit="1"/>
      <protection locked="0"/>
    </xf>
    <xf numFmtId="0" fontId="13" fillId="5" borderId="10" xfId="0" applyFont="1" applyFill="1" applyBorder="1" applyAlignment="1" applyProtection="1">
      <alignment horizontal="center" vertical="center" shrinkToFit="1"/>
      <protection locked="0"/>
    </xf>
  </cellXfs>
  <cellStyles count="2">
    <cellStyle name="Link" xfId="1" builtinId="8"/>
    <cellStyle name="Standard" xfId="0" builtinId="0"/>
  </cellStyles>
  <dxfs count="1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ont>
        <b/>
        <i val="0"/>
        <color indexed="53"/>
      </font>
    </dxf>
    <dxf>
      <font>
        <b/>
        <i val="0"/>
        <color indexed="6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http://www.brotkruemel.com" TargetMode="External"/><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1</xdr:row>
      <xdr:rowOff>52919</xdr:rowOff>
    </xdr:from>
    <xdr:to>
      <xdr:col>7</xdr:col>
      <xdr:colOff>3248025</xdr:colOff>
      <xdr:row>4</xdr:row>
      <xdr:rowOff>101601</xdr:rowOff>
    </xdr:to>
    <xdr:pic>
      <xdr:nvPicPr>
        <xdr:cNvPr id="2" name="Grafik 1"/>
        <xdr:cNvPicPr>
          <a:picLocks noChangeAspect="1"/>
        </xdr:cNvPicPr>
      </xdr:nvPicPr>
      <xdr:blipFill>
        <a:blip xmlns:r="http://schemas.openxmlformats.org/officeDocument/2006/relationships" r:embed="rId1"/>
        <a:stretch>
          <a:fillRect/>
        </a:stretch>
      </xdr:blipFill>
      <xdr:spPr>
        <a:xfrm>
          <a:off x="136525" y="129119"/>
          <a:ext cx="5283200" cy="620182"/>
        </a:xfrm>
        <a:prstGeom prst="rect">
          <a:avLst/>
        </a:prstGeom>
      </xdr:spPr>
    </xdr:pic>
    <xdr:clientData/>
  </xdr:twoCellAnchor>
  <xdr:twoCellAnchor editAs="oneCell">
    <xdr:from>
      <xdr:col>7</xdr:col>
      <xdr:colOff>661458</xdr:colOff>
      <xdr:row>8</xdr:row>
      <xdr:rowOff>23912</xdr:rowOff>
    </xdr:from>
    <xdr:to>
      <xdr:col>7</xdr:col>
      <xdr:colOff>2990850</xdr:colOff>
      <xdr:row>11</xdr:row>
      <xdr:rowOff>32489</xdr:rowOff>
    </xdr:to>
    <xdr:pic>
      <xdr:nvPicPr>
        <xdr:cNvPr id="3" name="Grafik 2">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40302" y="1583631"/>
          <a:ext cx="2329392" cy="675327"/>
        </a:xfrm>
        <a:prstGeom prst="rect">
          <a:avLst/>
        </a:prstGeom>
      </xdr:spPr>
    </xdr:pic>
    <xdr:clientData/>
  </xdr:twoCellAnchor>
  <xdr:twoCellAnchor editAs="oneCell">
    <xdr:from>
      <xdr:col>11</xdr:col>
      <xdr:colOff>1682750</xdr:colOff>
      <xdr:row>38</xdr:row>
      <xdr:rowOff>31750</xdr:rowOff>
    </xdr:from>
    <xdr:to>
      <xdr:col>12</xdr:col>
      <xdr:colOff>57226</xdr:colOff>
      <xdr:row>41</xdr:row>
      <xdr:rowOff>41275</xdr:rowOff>
    </xdr:to>
    <xdr:pic>
      <xdr:nvPicPr>
        <xdr:cNvPr id="4" name="Grafik 3">
          <a:hlinkClick xmlns:r="http://schemas.openxmlformats.org/officeDocument/2006/relationships" r:id="rId2"/>
        </xdr:cNvPr>
        <xdr:cNvPicPr>
          <a:picLocks noChangeAspect="1"/>
        </xdr:cNvPicPr>
      </xdr:nvPicPr>
      <xdr:blipFill>
        <a:blip xmlns:r="http://schemas.openxmlformats.org/officeDocument/2006/relationships" r:embed="rId4"/>
        <a:stretch>
          <a:fillRect/>
        </a:stretch>
      </xdr:blipFill>
      <xdr:spPr>
        <a:xfrm>
          <a:off x="8883650" y="8366125"/>
          <a:ext cx="2479751" cy="314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5" tint="-0.249977111117893"/>
    <pageSetUpPr fitToPage="1"/>
  </sheetPr>
  <dimension ref="A1:Y50"/>
  <sheetViews>
    <sheetView tabSelected="1" zoomScale="80" zoomScaleNormal="80" workbookViewId="0">
      <selection activeCell="I5" sqref="I5:K5"/>
    </sheetView>
  </sheetViews>
  <sheetFormatPr baseColWidth="10" defaultColWidth="0" defaultRowHeight="15" zeroHeight="1" x14ac:dyDescent="0.25"/>
  <cols>
    <col min="1" max="1" width="1.5703125" style="1" customWidth="1"/>
    <col min="2" max="2" width="11.42578125" style="1" customWidth="1"/>
    <col min="3" max="3" width="3.140625" style="1" customWidth="1"/>
    <col min="4" max="4" width="9.7109375" style="1" customWidth="1"/>
    <col min="5" max="5" width="3.85546875" style="1" customWidth="1"/>
    <col min="6" max="6" width="0.85546875" style="1" customWidth="1"/>
    <col min="7" max="7" width="2" style="1" customWidth="1"/>
    <col min="8" max="8" width="55.42578125" style="1" customWidth="1"/>
    <col min="9" max="9" width="4.85546875" style="1" customWidth="1"/>
    <col min="10" max="10" width="13.28515625" style="1" customWidth="1"/>
    <col min="11" max="11" width="5.28515625" style="1" customWidth="1"/>
    <col min="12" max="12" width="61.5703125" style="1" customWidth="1"/>
    <col min="13" max="13" width="1.7109375" style="1" customWidth="1"/>
    <col min="14" max="14" width="0.85546875" style="1" customWidth="1"/>
    <col min="15" max="15" width="8.140625" style="5" customWidth="1"/>
    <col min="16" max="17" width="11.42578125" style="5" hidden="1" customWidth="1"/>
    <col min="18" max="23" width="0" style="5" hidden="1" customWidth="1"/>
    <col min="24" max="25" width="0" style="42" hidden="1" customWidth="1"/>
    <col min="26" max="16384" width="11.42578125" style="42" hidden="1"/>
  </cols>
  <sheetData>
    <row r="1" spans="1:25" s="1" customFormat="1" ht="6" customHeight="1" x14ac:dyDescent="0.2">
      <c r="A1" s="5"/>
      <c r="B1" s="5"/>
      <c r="C1" s="5"/>
      <c r="D1" s="5"/>
      <c r="E1" s="5"/>
      <c r="F1" s="5"/>
      <c r="G1" s="5"/>
      <c r="H1" s="5"/>
      <c r="I1" s="5"/>
      <c r="J1" s="5"/>
      <c r="K1" s="5"/>
      <c r="L1" s="5"/>
      <c r="M1" s="5"/>
      <c r="N1" s="5"/>
      <c r="O1" s="5"/>
    </row>
    <row r="2" spans="1:25" s="1" customFormat="1" ht="8.25" customHeight="1" thickBot="1" x14ac:dyDescent="0.25">
      <c r="A2" s="5"/>
      <c r="B2" s="5"/>
      <c r="C2" s="5"/>
      <c r="D2" s="5"/>
      <c r="E2" s="5"/>
      <c r="F2" s="5"/>
      <c r="G2" s="5"/>
      <c r="H2" s="5"/>
      <c r="I2" s="5"/>
      <c r="J2" s="5"/>
      <c r="K2" s="5"/>
      <c r="L2" s="5"/>
      <c r="M2" s="5"/>
      <c r="N2" s="5"/>
      <c r="O2" s="5"/>
    </row>
    <row r="3" spans="1:25" s="1" customFormat="1" ht="31.5" customHeight="1" thickBot="1" x14ac:dyDescent="0.25">
      <c r="A3" s="5"/>
      <c r="B3" s="53"/>
      <c r="C3" s="53"/>
      <c r="D3" s="53"/>
      <c r="E3" s="53"/>
      <c r="F3" s="53"/>
      <c r="G3" s="53"/>
      <c r="H3" s="53"/>
      <c r="I3" s="54">
        <v>1</v>
      </c>
      <c r="J3" s="55"/>
      <c r="K3" s="56"/>
      <c r="L3" s="41" t="s">
        <v>7</v>
      </c>
      <c r="M3" s="5"/>
      <c r="N3" s="5"/>
      <c r="O3" s="5"/>
    </row>
    <row r="4" spans="1:25" s="1" customFormat="1" ht="8.25" customHeight="1" thickBot="1" x14ac:dyDescent="0.25">
      <c r="A4" s="5"/>
      <c r="B4" s="53"/>
      <c r="C4" s="53"/>
      <c r="D4" s="53"/>
      <c r="E4" s="53"/>
      <c r="F4" s="53"/>
      <c r="G4" s="53"/>
      <c r="H4" s="53"/>
      <c r="I4" s="2"/>
      <c r="J4" s="2"/>
      <c r="L4" s="5"/>
      <c r="M4" s="5"/>
      <c r="N4" s="5"/>
      <c r="O4" s="5"/>
    </row>
    <row r="5" spans="1:25" s="5" customFormat="1" ht="31.5" customHeight="1" thickBot="1" x14ac:dyDescent="0.25">
      <c r="B5" s="53"/>
      <c r="C5" s="53"/>
      <c r="D5" s="53"/>
      <c r="E5" s="53"/>
      <c r="F5" s="53"/>
      <c r="G5" s="53"/>
      <c r="H5" s="53"/>
      <c r="I5" s="57"/>
      <c r="J5" s="58"/>
      <c r="K5" s="59"/>
      <c r="L5" s="41" t="s">
        <v>8</v>
      </c>
      <c r="S5" s="5" t="s">
        <v>0</v>
      </c>
    </row>
    <row r="6" spans="1:25" s="5" customFormat="1" ht="23.25" customHeight="1" thickBot="1" x14ac:dyDescent="0.25">
      <c r="A6" s="1"/>
      <c r="B6" s="3"/>
      <c r="C6" s="44" t="s">
        <v>1</v>
      </c>
      <c r="D6" s="45"/>
      <c r="I6" s="6"/>
      <c r="J6" s="6"/>
      <c r="K6" s="6"/>
      <c r="L6" s="6"/>
      <c r="M6" s="6"/>
      <c r="N6" s="6"/>
      <c r="S6" s="5" t="s">
        <v>2</v>
      </c>
    </row>
    <row r="7" spans="1:25" ht="4.5" customHeight="1" x14ac:dyDescent="0.25">
      <c r="A7" s="5"/>
      <c r="B7" s="5"/>
      <c r="C7" s="5"/>
      <c r="D7" s="5"/>
      <c r="E7" s="5"/>
      <c r="F7" s="4"/>
      <c r="G7" s="4"/>
      <c r="H7" s="4"/>
      <c r="I7" s="4"/>
      <c r="J7" s="4"/>
      <c r="K7" s="4"/>
      <c r="L7" s="4"/>
      <c r="M7" s="4"/>
      <c r="N7" s="4"/>
      <c r="X7" s="5"/>
      <c r="Y7" s="5"/>
    </row>
    <row r="8" spans="1:25" ht="8.25" customHeight="1" thickBot="1" x14ac:dyDescent="0.3">
      <c r="A8" s="5"/>
      <c r="B8" s="5"/>
      <c r="C8" s="5"/>
      <c r="D8" s="5"/>
      <c r="E8" s="5"/>
      <c r="F8" s="4"/>
      <c r="G8" s="5"/>
      <c r="H8" s="5"/>
      <c r="I8" s="6"/>
      <c r="J8" s="6"/>
      <c r="K8" s="6"/>
      <c r="L8" s="6"/>
      <c r="M8" s="6"/>
      <c r="N8" s="4"/>
      <c r="X8" s="5"/>
      <c r="Y8" s="5"/>
    </row>
    <row r="9" spans="1:25" ht="28.5" thickTop="1" thickBot="1" x14ac:dyDescent="0.3">
      <c r="A9" s="5"/>
      <c r="B9" s="5"/>
      <c r="C9" s="5"/>
      <c r="D9" s="5"/>
      <c r="E9" s="5"/>
      <c r="F9" s="4"/>
      <c r="G9" s="5"/>
      <c r="H9" s="60"/>
      <c r="I9" s="7"/>
      <c r="J9" s="61" t="s">
        <v>9</v>
      </c>
      <c r="K9" s="62"/>
      <c r="L9" s="63"/>
      <c r="M9" s="5"/>
      <c r="N9" s="4"/>
      <c r="X9" s="5"/>
      <c r="Y9" s="5"/>
    </row>
    <row r="10" spans="1:25" ht="9.75" customHeight="1" thickTop="1" x14ac:dyDescent="0.25">
      <c r="A10" s="5"/>
      <c r="B10" s="5"/>
      <c r="C10" s="5"/>
      <c r="D10" s="5"/>
      <c r="E10" s="6"/>
      <c r="F10" s="8"/>
      <c r="G10" s="6"/>
      <c r="H10" s="60"/>
      <c r="I10" s="5"/>
      <c r="J10" s="6"/>
      <c r="K10" s="5"/>
      <c r="L10" s="6"/>
      <c r="M10" s="6"/>
      <c r="N10" s="4"/>
      <c r="X10" s="5"/>
      <c r="Y10" s="5"/>
    </row>
    <row r="11" spans="1:25" ht="15" customHeight="1" x14ac:dyDescent="0.25">
      <c r="A11" s="6"/>
      <c r="B11" s="64" t="s">
        <v>3</v>
      </c>
      <c r="C11" s="22"/>
      <c r="D11" s="64" t="s">
        <v>4</v>
      </c>
      <c r="E11" s="6"/>
      <c r="F11" s="8"/>
      <c r="G11" s="6"/>
      <c r="H11" s="60"/>
      <c r="I11" s="9"/>
      <c r="J11" s="65" t="s">
        <v>26</v>
      </c>
      <c r="K11" s="66"/>
      <c r="L11" s="67"/>
      <c r="M11" s="6"/>
      <c r="N11" s="4"/>
      <c r="X11" s="5"/>
      <c r="Y11" s="5"/>
    </row>
    <row r="12" spans="1:25" x14ac:dyDescent="0.25">
      <c r="A12" s="6"/>
      <c r="B12" s="64"/>
      <c r="C12" s="22"/>
      <c r="D12" s="64"/>
      <c r="E12" s="6"/>
      <c r="F12" s="8"/>
      <c r="G12" s="6"/>
      <c r="H12" s="6"/>
      <c r="I12" s="6"/>
      <c r="J12" s="5"/>
      <c r="K12" s="5"/>
      <c r="L12" s="6"/>
      <c r="M12" s="6"/>
      <c r="N12" s="4"/>
      <c r="X12" s="5"/>
      <c r="Y12" s="5"/>
    </row>
    <row r="13" spans="1:25" ht="3.75" customHeight="1" x14ac:dyDescent="0.25">
      <c r="A13" s="5"/>
      <c r="B13" s="5"/>
      <c r="C13" s="22"/>
      <c r="D13" s="6"/>
      <c r="E13" s="5"/>
      <c r="F13" s="4"/>
      <c r="G13" s="5"/>
      <c r="H13" s="6"/>
      <c r="I13" s="10"/>
      <c r="J13" s="11"/>
      <c r="K13" s="5"/>
      <c r="L13" s="6"/>
      <c r="M13" s="6"/>
      <c r="N13" s="4"/>
      <c r="X13" s="5"/>
      <c r="Y13" s="5"/>
    </row>
    <row r="14" spans="1:25" ht="19.5" customHeight="1" x14ac:dyDescent="0.25">
      <c r="A14" s="19"/>
      <c r="B14" s="12" t="s">
        <v>10</v>
      </c>
      <c r="C14" s="22"/>
      <c r="D14" s="13">
        <f>SUM(D15:D17)</f>
        <v>0.60099999999999998</v>
      </c>
      <c r="E14" s="19"/>
      <c r="F14" s="14"/>
      <c r="G14" s="15"/>
      <c r="H14" s="16" t="s">
        <v>24</v>
      </c>
      <c r="I14" s="17" t="s">
        <v>13</v>
      </c>
      <c r="J14" s="18">
        <f t="shared" ref="J14:J37" si="0">IF(AND($I$5&gt;0,$R$40&gt;0),"-----",IF(D14&lt;&gt;"",D14*$J$41,""))</f>
        <v>0.60099999999999998</v>
      </c>
      <c r="K14" s="15"/>
      <c r="L14" s="46" t="s">
        <v>25</v>
      </c>
      <c r="M14" s="19"/>
      <c r="N14" s="4"/>
      <c r="R14" s="5" t="str">
        <f>IF(I14="","",I14)</f>
        <v>kg</v>
      </c>
      <c r="S14" s="5">
        <f t="shared" ref="S14:S37" si="1">IF(AND(B14&lt;&gt;"o",B14&lt;&gt;"o2",B14&lt;&gt;"o3"),D14,0)</f>
        <v>0</v>
      </c>
      <c r="X14" s="15"/>
      <c r="Y14" s="15"/>
    </row>
    <row r="15" spans="1:25" ht="19.5" customHeight="1" x14ac:dyDescent="0.25">
      <c r="A15" s="19"/>
      <c r="B15" s="12" t="s">
        <v>11</v>
      </c>
      <c r="C15" s="22"/>
      <c r="D15" s="13">
        <v>0.3</v>
      </c>
      <c r="E15" s="19"/>
      <c r="F15" s="14"/>
      <c r="G15" s="15"/>
      <c r="H15" s="16" t="s">
        <v>23</v>
      </c>
      <c r="I15" s="17" t="s">
        <v>13</v>
      </c>
      <c r="J15" s="18">
        <f t="shared" si="0"/>
        <v>0.3</v>
      </c>
      <c r="K15" s="15"/>
      <c r="L15" s="47"/>
      <c r="M15" s="19"/>
      <c r="N15" s="4"/>
      <c r="R15" s="5" t="str">
        <f t="shared" ref="R15:R37" si="2">IF(I15="","",I15)</f>
        <v>kg</v>
      </c>
      <c r="S15" s="5">
        <f t="shared" si="1"/>
        <v>0.3</v>
      </c>
      <c r="X15" s="15"/>
      <c r="Y15" s="15"/>
    </row>
    <row r="16" spans="1:25" ht="19.5" customHeight="1" x14ac:dyDescent="0.25">
      <c r="A16" s="19"/>
      <c r="B16" s="12" t="s">
        <v>11</v>
      </c>
      <c r="C16" s="22"/>
      <c r="D16" s="13">
        <v>0.3</v>
      </c>
      <c r="E16" s="19"/>
      <c r="F16" s="14"/>
      <c r="G16" s="15"/>
      <c r="H16" s="16" t="s">
        <v>12</v>
      </c>
      <c r="I16" s="17" t="s">
        <v>13</v>
      </c>
      <c r="J16" s="18">
        <f t="shared" si="0"/>
        <v>0.3</v>
      </c>
      <c r="K16" s="15"/>
      <c r="L16" s="47"/>
      <c r="M16" s="19"/>
      <c r="N16" s="4"/>
      <c r="R16" s="5" t="str">
        <f t="shared" si="2"/>
        <v>kg</v>
      </c>
      <c r="S16" s="5">
        <f t="shared" si="1"/>
        <v>0.3</v>
      </c>
      <c r="X16" s="15"/>
      <c r="Y16" s="15"/>
    </row>
    <row r="17" spans="1:25" ht="19.5" customHeight="1" x14ac:dyDescent="0.25">
      <c r="A17" s="19"/>
      <c r="B17" s="12" t="s">
        <v>11</v>
      </c>
      <c r="C17" s="22"/>
      <c r="D17" s="13">
        <v>1E-3</v>
      </c>
      <c r="E17" s="19"/>
      <c r="F17" s="14"/>
      <c r="G17" s="15"/>
      <c r="H17" s="16" t="s">
        <v>14</v>
      </c>
      <c r="I17" s="17" t="s">
        <v>13</v>
      </c>
      <c r="J17" s="18">
        <f t="shared" si="0"/>
        <v>1E-3</v>
      </c>
      <c r="K17" s="15"/>
      <c r="L17" s="47"/>
      <c r="M17" s="19"/>
      <c r="N17" s="4"/>
      <c r="R17" s="5" t="str">
        <f t="shared" si="2"/>
        <v>kg</v>
      </c>
      <c r="S17" s="5">
        <f t="shared" si="1"/>
        <v>1E-3</v>
      </c>
      <c r="X17" s="43"/>
      <c r="Y17" s="15"/>
    </row>
    <row r="18" spans="1:25" ht="19.5" customHeight="1" x14ac:dyDescent="0.25">
      <c r="A18" s="19"/>
      <c r="B18" s="12"/>
      <c r="C18" s="22"/>
      <c r="D18" s="13">
        <v>0.65</v>
      </c>
      <c r="E18" s="19"/>
      <c r="F18" s="14"/>
      <c r="G18" s="15"/>
      <c r="H18" s="16" t="s">
        <v>15</v>
      </c>
      <c r="I18" s="17" t="s">
        <v>13</v>
      </c>
      <c r="J18" s="18">
        <f t="shared" si="0"/>
        <v>0.65</v>
      </c>
      <c r="K18" s="15"/>
      <c r="L18" s="47"/>
      <c r="M18" s="19"/>
      <c r="N18" s="4"/>
      <c r="R18" s="5" t="str">
        <f t="shared" si="2"/>
        <v>kg</v>
      </c>
      <c r="S18" s="5">
        <f t="shared" si="1"/>
        <v>0.65</v>
      </c>
      <c r="X18" s="15"/>
      <c r="Y18" s="15"/>
    </row>
    <row r="19" spans="1:25" ht="19.5" customHeight="1" x14ac:dyDescent="0.25">
      <c r="A19" s="19"/>
      <c r="B19" s="12"/>
      <c r="C19" s="22"/>
      <c r="D19" s="13">
        <v>0.05</v>
      </c>
      <c r="E19" s="19"/>
      <c r="F19" s="14"/>
      <c r="G19" s="15"/>
      <c r="H19" s="16" t="s">
        <v>16</v>
      </c>
      <c r="I19" s="17" t="s">
        <v>13</v>
      </c>
      <c r="J19" s="18">
        <f t="shared" si="0"/>
        <v>0.05</v>
      </c>
      <c r="K19" s="15"/>
      <c r="L19" s="47"/>
      <c r="M19" s="19"/>
      <c r="N19" s="4"/>
      <c r="R19" s="5" t="str">
        <f t="shared" si="2"/>
        <v>kg</v>
      </c>
      <c r="S19" s="5">
        <f t="shared" si="1"/>
        <v>0.05</v>
      </c>
      <c r="X19" s="15"/>
      <c r="Y19" s="15"/>
    </row>
    <row r="20" spans="1:25" ht="19.5" customHeight="1" x14ac:dyDescent="0.25">
      <c r="A20" s="19"/>
      <c r="B20" s="12"/>
      <c r="C20" s="22"/>
      <c r="D20" s="13">
        <v>0.08</v>
      </c>
      <c r="E20" s="19"/>
      <c r="F20" s="14"/>
      <c r="G20" s="15"/>
      <c r="H20" s="16" t="s">
        <v>17</v>
      </c>
      <c r="I20" s="17" t="s">
        <v>13</v>
      </c>
      <c r="J20" s="18">
        <f t="shared" si="0"/>
        <v>0.08</v>
      </c>
      <c r="K20" s="15"/>
      <c r="L20" s="47"/>
      <c r="M20" s="19"/>
      <c r="N20" s="4"/>
      <c r="R20" s="5" t="str">
        <f t="shared" si="2"/>
        <v>kg</v>
      </c>
      <c r="S20" s="5">
        <f t="shared" si="1"/>
        <v>0.08</v>
      </c>
      <c r="X20" s="15"/>
      <c r="Y20" s="15"/>
    </row>
    <row r="21" spans="1:25" ht="19.5" customHeight="1" x14ac:dyDescent="0.25">
      <c r="A21" s="19"/>
      <c r="B21" s="12"/>
      <c r="C21" s="22"/>
      <c r="D21" s="13">
        <v>0.02</v>
      </c>
      <c r="E21" s="19"/>
      <c r="F21" s="14"/>
      <c r="G21" s="15"/>
      <c r="H21" s="16" t="s">
        <v>18</v>
      </c>
      <c r="I21" s="17" t="s">
        <v>13</v>
      </c>
      <c r="J21" s="18">
        <f t="shared" si="0"/>
        <v>0.02</v>
      </c>
      <c r="K21" s="15"/>
      <c r="L21" s="47"/>
      <c r="M21" s="19"/>
      <c r="N21" s="4"/>
      <c r="R21" s="5" t="str">
        <f t="shared" si="2"/>
        <v>kg</v>
      </c>
      <c r="S21" s="5">
        <f t="shared" si="1"/>
        <v>0.02</v>
      </c>
      <c r="X21" s="15"/>
      <c r="Y21" s="15"/>
    </row>
    <row r="22" spans="1:25" ht="19.5" customHeight="1" x14ac:dyDescent="0.25">
      <c r="A22" s="19"/>
      <c r="B22" s="12"/>
      <c r="C22" s="22"/>
      <c r="D22" s="13">
        <v>0.01</v>
      </c>
      <c r="E22" s="19"/>
      <c r="F22" s="14"/>
      <c r="G22" s="15"/>
      <c r="H22" s="16" t="s">
        <v>19</v>
      </c>
      <c r="I22" s="17" t="s">
        <v>13</v>
      </c>
      <c r="J22" s="18">
        <f t="shared" si="0"/>
        <v>0.01</v>
      </c>
      <c r="K22" s="15"/>
      <c r="L22" s="47"/>
      <c r="M22" s="19"/>
      <c r="N22" s="4"/>
      <c r="R22" s="5" t="str">
        <f t="shared" si="2"/>
        <v>kg</v>
      </c>
      <c r="S22" s="5">
        <f t="shared" si="1"/>
        <v>0.01</v>
      </c>
      <c r="X22" s="15"/>
      <c r="Y22" s="15"/>
    </row>
    <row r="23" spans="1:25" ht="19.5" customHeight="1" x14ac:dyDescent="0.25">
      <c r="A23" s="19"/>
      <c r="B23" s="12"/>
      <c r="C23" s="22"/>
      <c r="D23" s="13">
        <v>2.7E-2</v>
      </c>
      <c r="E23" s="19"/>
      <c r="F23" s="14"/>
      <c r="G23" s="15"/>
      <c r="H23" s="16" t="s">
        <v>20</v>
      </c>
      <c r="I23" s="17" t="s">
        <v>13</v>
      </c>
      <c r="J23" s="18">
        <f t="shared" si="0"/>
        <v>2.7E-2</v>
      </c>
      <c r="K23" s="15"/>
      <c r="L23" s="47"/>
      <c r="M23" s="19"/>
      <c r="N23" s="4"/>
      <c r="R23" s="5" t="str">
        <f t="shared" si="2"/>
        <v>kg</v>
      </c>
      <c r="S23" s="5">
        <f t="shared" si="1"/>
        <v>2.7E-2</v>
      </c>
      <c r="X23" s="15"/>
      <c r="Y23" s="15"/>
    </row>
    <row r="24" spans="1:25" ht="19.5" customHeight="1" x14ac:dyDescent="0.25">
      <c r="A24" s="19"/>
      <c r="B24" s="12"/>
      <c r="C24" s="22"/>
      <c r="D24" s="13">
        <v>5.0000000000000001E-3</v>
      </c>
      <c r="E24" s="19"/>
      <c r="F24" s="14"/>
      <c r="G24" s="15"/>
      <c r="H24" s="16" t="s">
        <v>14</v>
      </c>
      <c r="I24" s="17" t="s">
        <v>13</v>
      </c>
      <c r="J24" s="18">
        <f t="shared" si="0"/>
        <v>5.0000000000000001E-3</v>
      </c>
      <c r="K24" s="15"/>
      <c r="L24" s="47"/>
      <c r="M24" s="19"/>
      <c r="N24" s="4"/>
      <c r="R24" s="5" t="str">
        <f t="shared" si="2"/>
        <v>kg</v>
      </c>
      <c r="S24" s="5">
        <f t="shared" si="1"/>
        <v>5.0000000000000001E-3</v>
      </c>
      <c r="X24" s="15"/>
      <c r="Y24" s="15"/>
    </row>
    <row r="25" spans="1:25" ht="19.5" customHeight="1" x14ac:dyDescent="0.25">
      <c r="A25" s="19"/>
      <c r="B25" s="12"/>
      <c r="C25" s="22"/>
      <c r="D25" s="13">
        <v>0.02</v>
      </c>
      <c r="E25" s="19"/>
      <c r="F25" s="14"/>
      <c r="G25" s="15"/>
      <c r="H25" s="16" t="s">
        <v>27</v>
      </c>
      <c r="I25" s="17" t="s">
        <v>13</v>
      </c>
      <c r="J25" s="18">
        <f t="shared" si="0"/>
        <v>0.02</v>
      </c>
      <c r="K25" s="15"/>
      <c r="L25" s="47"/>
      <c r="M25" s="19"/>
      <c r="N25" s="4"/>
      <c r="R25" s="5" t="str">
        <f t="shared" si="2"/>
        <v>kg</v>
      </c>
      <c r="S25" s="5">
        <f t="shared" si="1"/>
        <v>0.02</v>
      </c>
      <c r="X25" s="15"/>
      <c r="Y25" s="15"/>
    </row>
    <row r="26" spans="1:25" ht="19.5" customHeight="1" x14ac:dyDescent="0.25">
      <c r="A26" s="19"/>
      <c r="B26" s="12"/>
      <c r="C26" s="22"/>
      <c r="D26" s="13">
        <v>0.1</v>
      </c>
      <c r="E26" s="19"/>
      <c r="F26" s="14"/>
      <c r="G26" s="15"/>
      <c r="H26" s="16" t="s">
        <v>21</v>
      </c>
      <c r="I26" s="17" t="s">
        <v>13</v>
      </c>
      <c r="J26" s="18">
        <f t="shared" si="0"/>
        <v>0.1</v>
      </c>
      <c r="K26" s="15"/>
      <c r="L26" s="47"/>
      <c r="M26" s="19"/>
      <c r="N26" s="4"/>
      <c r="R26" s="5" t="str">
        <f t="shared" si="2"/>
        <v>kg</v>
      </c>
      <c r="S26" s="5">
        <f t="shared" si="1"/>
        <v>0.1</v>
      </c>
      <c r="X26" s="15"/>
      <c r="Y26" s="15"/>
    </row>
    <row r="27" spans="1:25" ht="19.5" customHeight="1" x14ac:dyDescent="0.25">
      <c r="A27" s="19"/>
      <c r="B27" s="12"/>
      <c r="C27" s="22"/>
      <c r="D27" s="13">
        <v>0.54</v>
      </c>
      <c r="E27" s="19"/>
      <c r="F27" s="14"/>
      <c r="G27" s="15"/>
      <c r="H27" s="16" t="s">
        <v>22</v>
      </c>
      <c r="I27" s="17"/>
      <c r="J27" s="18">
        <f t="shared" si="0"/>
        <v>0.54</v>
      </c>
      <c r="K27" s="15"/>
      <c r="L27" s="47"/>
      <c r="M27" s="19"/>
      <c r="N27" s="4"/>
      <c r="R27" s="5" t="str">
        <f t="shared" si="2"/>
        <v/>
      </c>
      <c r="S27" s="5">
        <f t="shared" si="1"/>
        <v>0.54</v>
      </c>
      <c r="X27" s="15"/>
      <c r="Y27" s="15"/>
    </row>
    <row r="28" spans="1:25" ht="19.5" customHeight="1" x14ac:dyDescent="0.25">
      <c r="A28" s="19"/>
      <c r="B28" s="12"/>
      <c r="C28" s="22"/>
      <c r="D28" s="13"/>
      <c r="E28" s="19"/>
      <c r="F28" s="14"/>
      <c r="G28" s="15"/>
      <c r="H28" s="16"/>
      <c r="I28" s="17"/>
      <c r="J28" s="18" t="str">
        <f t="shared" si="0"/>
        <v/>
      </c>
      <c r="K28" s="15"/>
      <c r="L28" s="47"/>
      <c r="M28" s="19"/>
      <c r="N28" s="4"/>
      <c r="R28" s="5" t="str">
        <f t="shared" si="2"/>
        <v/>
      </c>
      <c r="S28" s="5">
        <f t="shared" si="1"/>
        <v>0</v>
      </c>
      <c r="X28" s="15"/>
      <c r="Y28" s="15"/>
    </row>
    <row r="29" spans="1:25" ht="19.5" customHeight="1" x14ac:dyDescent="0.25">
      <c r="A29" s="19"/>
      <c r="B29" s="12"/>
      <c r="C29" s="22"/>
      <c r="D29" s="13"/>
      <c r="E29" s="19"/>
      <c r="F29" s="14"/>
      <c r="G29" s="15"/>
      <c r="H29" s="16"/>
      <c r="I29" s="17"/>
      <c r="J29" s="18" t="str">
        <f t="shared" si="0"/>
        <v/>
      </c>
      <c r="K29" s="15"/>
      <c r="L29" s="47"/>
      <c r="M29" s="19"/>
      <c r="N29" s="4"/>
      <c r="R29" s="5" t="str">
        <f t="shared" si="2"/>
        <v/>
      </c>
      <c r="S29" s="5">
        <f t="shared" si="1"/>
        <v>0</v>
      </c>
      <c r="X29" s="15"/>
      <c r="Y29" s="15"/>
    </row>
    <row r="30" spans="1:25" ht="19.5" customHeight="1" x14ac:dyDescent="0.25">
      <c r="A30" s="19"/>
      <c r="B30" s="20"/>
      <c r="C30" s="22"/>
      <c r="D30" s="13"/>
      <c r="E30" s="19"/>
      <c r="F30" s="14"/>
      <c r="G30" s="15"/>
      <c r="H30" s="16"/>
      <c r="I30" s="17"/>
      <c r="J30" s="18" t="str">
        <f t="shared" si="0"/>
        <v/>
      </c>
      <c r="K30" s="15"/>
      <c r="L30" s="47"/>
      <c r="M30" s="19"/>
      <c r="N30" s="4"/>
      <c r="R30" s="5" t="str">
        <f t="shared" si="2"/>
        <v/>
      </c>
      <c r="S30" s="5">
        <f t="shared" si="1"/>
        <v>0</v>
      </c>
      <c r="X30" s="15"/>
      <c r="Y30" s="15"/>
    </row>
    <row r="31" spans="1:25" ht="19.5" customHeight="1" x14ac:dyDescent="0.25">
      <c r="A31" s="19"/>
      <c r="B31" s="20"/>
      <c r="C31" s="22"/>
      <c r="D31" s="13"/>
      <c r="E31" s="19"/>
      <c r="F31" s="14"/>
      <c r="G31" s="15"/>
      <c r="H31" s="16"/>
      <c r="I31" s="17"/>
      <c r="J31" s="18" t="str">
        <f t="shared" si="0"/>
        <v/>
      </c>
      <c r="K31" s="15"/>
      <c r="L31" s="47"/>
      <c r="M31" s="19"/>
      <c r="N31" s="4"/>
      <c r="R31" s="5" t="str">
        <f t="shared" si="2"/>
        <v/>
      </c>
      <c r="S31" s="5">
        <f t="shared" si="1"/>
        <v>0</v>
      </c>
      <c r="X31" s="15"/>
      <c r="Y31" s="15"/>
    </row>
    <row r="32" spans="1:25" ht="19.5" customHeight="1" x14ac:dyDescent="0.25">
      <c r="A32" s="19"/>
      <c r="B32" s="20"/>
      <c r="C32" s="22"/>
      <c r="D32" s="13"/>
      <c r="E32" s="19"/>
      <c r="F32" s="14"/>
      <c r="G32" s="15"/>
      <c r="H32" s="16"/>
      <c r="I32" s="17"/>
      <c r="J32" s="18" t="str">
        <f t="shared" si="0"/>
        <v/>
      </c>
      <c r="K32" s="15"/>
      <c r="L32" s="47"/>
      <c r="M32" s="19"/>
      <c r="N32" s="4"/>
      <c r="R32" s="5" t="str">
        <f t="shared" si="2"/>
        <v/>
      </c>
      <c r="S32" s="5">
        <f t="shared" si="1"/>
        <v>0</v>
      </c>
      <c r="X32" s="15"/>
      <c r="Y32" s="15"/>
    </row>
    <row r="33" spans="1:25" ht="19.5" customHeight="1" x14ac:dyDescent="0.25">
      <c r="A33" s="19"/>
      <c r="B33" s="20"/>
      <c r="C33" s="22"/>
      <c r="D33" s="13"/>
      <c r="E33" s="19"/>
      <c r="F33" s="14"/>
      <c r="G33" s="15"/>
      <c r="H33" s="16"/>
      <c r="I33" s="17"/>
      <c r="J33" s="18" t="str">
        <f t="shared" si="0"/>
        <v/>
      </c>
      <c r="K33" s="15"/>
      <c r="L33" s="47"/>
      <c r="M33" s="19"/>
      <c r="N33" s="4"/>
      <c r="R33" s="5" t="str">
        <f t="shared" si="2"/>
        <v/>
      </c>
      <c r="S33" s="5">
        <f t="shared" si="1"/>
        <v>0</v>
      </c>
      <c r="X33" s="15"/>
      <c r="Y33" s="15"/>
    </row>
    <row r="34" spans="1:25" ht="19.5" customHeight="1" x14ac:dyDescent="0.25">
      <c r="A34" s="19"/>
      <c r="B34" s="20"/>
      <c r="C34" s="22"/>
      <c r="D34" s="13"/>
      <c r="E34" s="19"/>
      <c r="F34" s="14"/>
      <c r="G34" s="15"/>
      <c r="H34" s="16"/>
      <c r="I34" s="17"/>
      <c r="J34" s="18" t="str">
        <f t="shared" si="0"/>
        <v/>
      </c>
      <c r="K34" s="15"/>
      <c r="L34" s="47"/>
      <c r="M34" s="19"/>
      <c r="N34" s="4"/>
      <c r="R34" s="5" t="str">
        <f t="shared" si="2"/>
        <v/>
      </c>
      <c r="S34" s="5">
        <f t="shared" si="1"/>
        <v>0</v>
      </c>
      <c r="X34" s="15"/>
      <c r="Y34" s="15"/>
    </row>
    <row r="35" spans="1:25" ht="19.5" customHeight="1" x14ac:dyDescent="0.25">
      <c r="A35" s="19"/>
      <c r="B35" s="20"/>
      <c r="C35" s="22"/>
      <c r="D35" s="13"/>
      <c r="E35" s="19"/>
      <c r="F35" s="14"/>
      <c r="G35" s="15"/>
      <c r="H35" s="16"/>
      <c r="I35" s="17"/>
      <c r="J35" s="18" t="str">
        <f t="shared" si="0"/>
        <v/>
      </c>
      <c r="K35" s="15"/>
      <c r="L35" s="47"/>
      <c r="M35" s="19"/>
      <c r="N35" s="4"/>
      <c r="R35" s="5" t="str">
        <f t="shared" si="2"/>
        <v/>
      </c>
      <c r="S35" s="5">
        <f t="shared" si="1"/>
        <v>0</v>
      </c>
      <c r="X35" s="15"/>
      <c r="Y35" s="15"/>
    </row>
    <row r="36" spans="1:25" ht="19.5" customHeight="1" x14ac:dyDescent="0.25">
      <c r="A36" s="19"/>
      <c r="B36" s="20"/>
      <c r="C36" s="22"/>
      <c r="D36" s="13"/>
      <c r="E36" s="19"/>
      <c r="F36" s="14"/>
      <c r="G36" s="15"/>
      <c r="H36" s="16"/>
      <c r="I36" s="17"/>
      <c r="J36" s="18" t="str">
        <f t="shared" si="0"/>
        <v/>
      </c>
      <c r="K36" s="15"/>
      <c r="L36" s="47"/>
      <c r="M36" s="19"/>
      <c r="N36" s="4"/>
      <c r="R36" s="5" t="str">
        <f t="shared" si="2"/>
        <v/>
      </c>
      <c r="S36" s="5">
        <f t="shared" si="1"/>
        <v>0</v>
      </c>
      <c r="X36" s="15"/>
      <c r="Y36" s="15"/>
    </row>
    <row r="37" spans="1:25" ht="19.5" customHeight="1" x14ac:dyDescent="0.25">
      <c r="A37" s="19"/>
      <c r="B37" s="20"/>
      <c r="C37" s="22"/>
      <c r="D37" s="13"/>
      <c r="E37" s="19"/>
      <c r="F37" s="14"/>
      <c r="G37" s="15"/>
      <c r="H37" s="16"/>
      <c r="I37" s="17"/>
      <c r="J37" s="18" t="str">
        <f t="shared" si="0"/>
        <v/>
      </c>
      <c r="K37" s="15"/>
      <c r="L37" s="48"/>
      <c r="M37" s="19"/>
      <c r="N37" s="4"/>
      <c r="R37" s="5" t="str">
        <f t="shared" si="2"/>
        <v/>
      </c>
      <c r="S37" s="5">
        <f t="shared" si="1"/>
        <v>0</v>
      </c>
      <c r="X37" s="15"/>
      <c r="Y37" s="15"/>
    </row>
    <row r="38" spans="1:25" ht="3.75" customHeight="1" x14ac:dyDescent="0.25">
      <c r="A38" s="37"/>
      <c r="B38" s="37"/>
      <c r="C38" s="22"/>
      <c r="D38" s="38"/>
      <c r="E38" s="22"/>
      <c r="F38" s="21"/>
      <c r="G38" s="22"/>
      <c r="H38" s="22"/>
      <c r="I38" s="22"/>
      <c r="J38" s="22"/>
      <c r="K38" s="22"/>
      <c r="L38" s="19"/>
      <c r="M38" s="19"/>
      <c r="N38" s="4"/>
      <c r="Q38" s="5" t="str">
        <f t="shared" ref="Q38:Y38" si="3">IF(S38&lt;&gt;"","X","")</f>
        <v/>
      </c>
      <c r="R38" s="5" t="str">
        <f t="shared" si="3"/>
        <v/>
      </c>
      <c r="S38" s="5" t="str">
        <f t="shared" si="3"/>
        <v/>
      </c>
      <c r="T38" s="5" t="str">
        <f t="shared" si="3"/>
        <v/>
      </c>
      <c r="U38" s="5" t="str">
        <f t="shared" si="3"/>
        <v/>
      </c>
      <c r="V38" s="5" t="str">
        <f t="shared" si="3"/>
        <v/>
      </c>
      <c r="W38" s="5" t="str">
        <f t="shared" si="3"/>
        <v/>
      </c>
      <c r="X38" s="37" t="str">
        <f t="shared" si="3"/>
        <v/>
      </c>
      <c r="Y38" s="37" t="str">
        <f t="shared" si="3"/>
        <v/>
      </c>
    </row>
    <row r="39" spans="1:25" ht="3.75" customHeight="1" thickBot="1" x14ac:dyDescent="0.3">
      <c r="A39" s="5"/>
      <c r="B39" s="5"/>
      <c r="C39" s="22"/>
      <c r="D39" s="24"/>
      <c r="E39" s="5"/>
      <c r="F39" s="4"/>
      <c r="G39" s="5"/>
      <c r="H39" s="23"/>
      <c r="I39" s="24"/>
      <c r="J39" s="25"/>
      <c r="K39" s="5"/>
      <c r="L39" s="6"/>
      <c r="M39" s="6"/>
      <c r="N39" s="4"/>
      <c r="X39" s="5"/>
      <c r="Y39" s="5"/>
    </row>
    <row r="40" spans="1:25" ht="21" customHeight="1" thickBot="1" x14ac:dyDescent="0.3">
      <c r="A40" s="39"/>
      <c r="B40" s="39"/>
      <c r="C40" s="22"/>
      <c r="D40" s="40">
        <f>S40</f>
        <v>2.1029999999999998</v>
      </c>
      <c r="E40" s="5"/>
      <c r="F40" s="4"/>
      <c r="G40" s="5"/>
      <c r="H40" s="26">
        <f ca="1">NOW()</f>
        <v>42672.855175694443</v>
      </c>
      <c r="I40" s="27"/>
      <c r="J40" s="28">
        <f>IF($I$5&lt;&gt;"",$I$5*I3,I3*D40)</f>
        <v>2.1029999999999998</v>
      </c>
      <c r="K40" s="5"/>
      <c r="L40" s="6"/>
      <c r="M40" s="6"/>
      <c r="N40" s="4"/>
      <c r="R40" s="5">
        <f>COUNTIF(R14:R37,"=St.")</f>
        <v>0</v>
      </c>
      <c r="S40" s="5">
        <f>SUM(S13:S39)</f>
        <v>2.1029999999999998</v>
      </c>
      <c r="X40" s="5"/>
      <c r="Y40" s="5"/>
    </row>
    <row r="41" spans="1:25" ht="4.5" hidden="1" customHeight="1" x14ac:dyDescent="0.25">
      <c r="A41" s="39"/>
      <c r="B41" s="39"/>
      <c r="C41" s="22"/>
      <c r="D41" s="30"/>
      <c r="E41" s="6"/>
      <c r="F41" s="8"/>
      <c r="G41" s="5"/>
      <c r="H41" s="29"/>
      <c r="I41" s="30"/>
      <c r="J41" s="31">
        <f>IF($I$5&lt;&gt;"",I3*$I$5/$D$40,I3)</f>
        <v>1</v>
      </c>
      <c r="K41" s="5"/>
      <c r="L41" s="6"/>
      <c r="M41" s="6"/>
      <c r="N41" s="4"/>
      <c r="X41" s="5"/>
      <c r="Y41" s="5"/>
    </row>
    <row r="42" spans="1:25" ht="4.5" customHeight="1" x14ac:dyDescent="0.25">
      <c r="A42" s="39"/>
      <c r="B42" s="39"/>
      <c r="C42" s="22"/>
      <c r="D42" s="30"/>
      <c r="E42" s="6"/>
      <c r="F42" s="8"/>
      <c r="G42" s="5"/>
      <c r="H42" s="32"/>
      <c r="I42" s="30"/>
      <c r="J42" s="33"/>
      <c r="K42" s="5"/>
      <c r="L42" s="6"/>
      <c r="M42" s="6"/>
      <c r="N42" s="4"/>
      <c r="X42" s="5"/>
      <c r="Y42" s="5"/>
    </row>
    <row r="43" spans="1:25" ht="4.5" customHeight="1" x14ac:dyDescent="0.25">
      <c r="A43" s="6"/>
      <c r="B43" s="6"/>
      <c r="C43" s="22"/>
      <c r="D43" s="5"/>
      <c r="E43" s="6"/>
      <c r="F43" s="8"/>
      <c r="G43" s="4"/>
      <c r="H43" s="4"/>
      <c r="I43" s="4"/>
      <c r="J43" s="4"/>
      <c r="K43" s="4"/>
      <c r="L43" s="4"/>
      <c r="M43" s="4"/>
      <c r="N43" s="4"/>
      <c r="X43" s="5"/>
      <c r="Y43" s="5"/>
    </row>
    <row r="44" spans="1:25" ht="15.75" x14ac:dyDescent="0.25">
      <c r="A44" s="34"/>
      <c r="B44" s="34"/>
      <c r="C44" s="22"/>
      <c r="D44" s="35"/>
      <c r="E44" s="34"/>
      <c r="F44" s="34"/>
      <c r="G44" s="34"/>
      <c r="H44" s="34"/>
      <c r="I44" s="35"/>
      <c r="J44" s="5"/>
      <c r="K44" s="34"/>
      <c r="L44" s="34"/>
      <c r="M44" s="34"/>
      <c r="N44" s="5"/>
    </row>
    <row r="45" spans="1:25" ht="22.5" customHeight="1" x14ac:dyDescent="0.25">
      <c r="A45" s="5"/>
      <c r="B45" s="36" t="s">
        <v>5</v>
      </c>
      <c r="C45" s="5"/>
      <c r="D45" s="5"/>
      <c r="E45" s="5"/>
      <c r="F45" s="5"/>
      <c r="G45" s="5"/>
      <c r="H45" s="5"/>
      <c r="I45" s="5"/>
      <c r="J45" s="5"/>
      <c r="K45" s="5"/>
      <c r="L45" s="5"/>
      <c r="M45" s="5"/>
      <c r="N45" s="5"/>
    </row>
    <row r="46" spans="1:25" ht="6" customHeight="1" x14ac:dyDescent="0.25">
      <c r="A46" s="5"/>
      <c r="B46" s="5"/>
      <c r="C46" s="5"/>
      <c r="D46" s="5"/>
      <c r="E46" s="5"/>
      <c r="F46" s="5"/>
      <c r="G46" s="5"/>
      <c r="H46" s="5"/>
      <c r="I46" s="5"/>
      <c r="J46" s="5"/>
      <c r="K46" s="5"/>
      <c r="L46" s="5"/>
      <c r="M46" s="5"/>
      <c r="N46" s="5"/>
    </row>
    <row r="47" spans="1:25" ht="161.25" customHeight="1" x14ac:dyDescent="0.25">
      <c r="A47" s="5"/>
      <c r="B47" s="49" t="s">
        <v>6</v>
      </c>
      <c r="C47" s="50"/>
      <c r="D47" s="50"/>
      <c r="E47" s="50"/>
      <c r="F47" s="50"/>
      <c r="G47" s="50"/>
      <c r="H47" s="50"/>
      <c r="I47" s="50"/>
      <c r="J47" s="50"/>
      <c r="K47" s="50"/>
      <c r="L47" s="50"/>
      <c r="M47" s="51"/>
      <c r="N47" s="5"/>
    </row>
    <row r="48" spans="1:25" x14ac:dyDescent="0.25">
      <c r="A48" s="5"/>
      <c r="B48" s="5"/>
      <c r="C48" s="22"/>
      <c r="D48" s="5"/>
      <c r="E48" s="5"/>
      <c r="F48" s="5"/>
      <c r="G48" s="5"/>
      <c r="H48" s="5"/>
      <c r="I48" s="5"/>
      <c r="J48" s="5"/>
      <c r="K48" s="5"/>
      <c r="L48" s="5"/>
      <c r="M48" s="5"/>
      <c r="N48" s="5"/>
    </row>
    <row r="49" spans="1:14" ht="18.75" x14ac:dyDescent="0.3">
      <c r="A49" s="5"/>
      <c r="B49" s="52"/>
      <c r="C49" s="52"/>
      <c r="D49" s="52"/>
      <c r="E49" s="52"/>
      <c r="F49" s="52"/>
      <c r="G49" s="52"/>
      <c r="H49" s="52"/>
      <c r="I49" s="52"/>
      <c r="J49" s="52"/>
      <c r="K49" s="52"/>
      <c r="L49" s="52"/>
      <c r="M49" s="52"/>
      <c r="N49" s="5"/>
    </row>
    <row r="50" spans="1:14" x14ac:dyDescent="0.25">
      <c r="A50" s="5"/>
      <c r="B50" s="5"/>
      <c r="C50" s="22"/>
      <c r="D50" s="5"/>
      <c r="E50" s="5"/>
      <c r="F50" s="5"/>
      <c r="G50" s="5"/>
      <c r="H50" s="5"/>
      <c r="I50" s="5"/>
      <c r="J50" s="5"/>
      <c r="K50" s="5"/>
      <c r="L50" s="5"/>
      <c r="M50" s="5"/>
      <c r="N50" s="5"/>
    </row>
  </sheetData>
  <sheetProtection algorithmName="SHA-512" hashValue="1OFRHFb9paHZyxu6347b+3TyajscaE1yC34WpEZ+gUAV3aMjuI4UCWmN43iil/C0jw50bA+E3+l7+kmuxL1YQQ==" saltValue="J3k0/5HuvaGu5rcJu9foEw==" spinCount="100000" sheet="1" objects="1" scenarios="1"/>
  <mergeCells count="11">
    <mergeCell ref="L14:L37"/>
    <mergeCell ref="B47:M47"/>
    <mergeCell ref="B49:M49"/>
    <mergeCell ref="B3:H5"/>
    <mergeCell ref="I3:K3"/>
    <mergeCell ref="I5:K5"/>
    <mergeCell ref="H9:H11"/>
    <mergeCell ref="J9:L9"/>
    <mergeCell ref="B11:B12"/>
    <mergeCell ref="D11:D12"/>
    <mergeCell ref="J11:L11"/>
  </mergeCells>
  <conditionalFormatting sqref="J14:J37">
    <cfRule type="expression" dxfId="10" priority="10" stopIfTrue="1">
      <formula>OR($B14="u",$B14="o2")</formula>
    </cfRule>
    <cfRule type="expression" dxfId="9" priority="11" stopIfTrue="1">
      <formula>$B14="u2"</formula>
    </cfRule>
  </conditionalFormatting>
  <conditionalFormatting sqref="H14:H37">
    <cfRule type="expression" dxfId="8" priority="5">
      <formula>EM="X"</formula>
    </cfRule>
    <cfRule type="expression" dxfId="7" priority="6">
      <formula>AND(EM="X",$B14="u2")</formula>
    </cfRule>
    <cfRule type="expression" dxfId="6" priority="7">
      <formula>AND(EM&lt;&gt;"X",$B14="u2")</formula>
    </cfRule>
    <cfRule type="expression" dxfId="5" priority="8">
      <formula>AND(EM="X",OR($B14="u",$B14="o2"))</formula>
    </cfRule>
    <cfRule type="expression" dxfId="4" priority="9">
      <formula>AND(EM&lt;&gt;"X",OR($B14="u",$B14="o2"))</formula>
    </cfRule>
  </conditionalFormatting>
  <conditionalFormatting sqref="D14:D37 B24:B37 I14:I37">
    <cfRule type="expression" dxfId="3" priority="4">
      <formula>EM="X"</formula>
    </cfRule>
  </conditionalFormatting>
  <conditionalFormatting sqref="L14:L37">
    <cfRule type="expression" dxfId="2" priority="3">
      <formula>EM="X"</formula>
    </cfRule>
  </conditionalFormatting>
  <conditionalFormatting sqref="J11:L11 J9:L9">
    <cfRule type="expression" dxfId="1" priority="2">
      <formula>EM="X"</formula>
    </cfRule>
  </conditionalFormatting>
  <conditionalFormatting sqref="B14:B23">
    <cfRule type="expression" dxfId="0" priority="1">
      <formula>EM="X"</formula>
    </cfRule>
  </conditionalFormatting>
  <dataValidations count="3">
    <dataValidation type="list" allowBlank="1" showInputMessage="1" showErrorMessage="1" errorTitle="Falsche Eingabe" error="Diese Zelle ist entweder leer oder enthält ein X." promptTitle="Falsche Eingabe" sqref="B6">
      <formula1>$S$5:$S$6</formula1>
    </dataValidation>
    <dataValidation type="list" allowBlank="1" showErrorMessage="1" sqref="I14:I37">
      <formula1>"kg,ltr,St."</formula1>
    </dataValidation>
    <dataValidation type="list" allowBlank="1" showInputMessage="1" showErrorMessage="1" sqref="B14:B37">
      <formula1>"o,u,o2,u2"</formula1>
    </dataValidation>
  </dataValidations>
  <pageMargins left="0.19" right="0.11" top="0.17" bottom="0.11" header="0.28000000000000003" footer="0.1"/>
  <pageSetup paperSize="9" scale="9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3</vt:i4>
      </vt:variant>
    </vt:vector>
  </HeadingPairs>
  <TitlesOfParts>
    <vt:vector size="4" baseType="lpstr">
      <vt:lpstr>Rezeptur</vt:lpstr>
      <vt:lpstr>Rezeptur!Druckbereich</vt:lpstr>
      <vt:lpstr>EM</vt:lpstr>
      <vt:lpstr>Rezeptur!Print_Area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Rezeptur-Vorlage</dc:title>
  <dc:creator>Messemer</dc:creator>
  <cp:lastModifiedBy>Messemer</cp:lastModifiedBy>
  <cp:lastPrinted>2016-08-04T11:11:45Z</cp:lastPrinted>
  <dcterms:created xsi:type="dcterms:W3CDTF">2016-05-29T23:20:14Z</dcterms:created>
  <dcterms:modified xsi:type="dcterms:W3CDTF">2016-10-29T18:31:29Z</dcterms:modified>
</cp:coreProperties>
</file>