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1. Kartoffel-Kürbiskern-Brötchen\"/>
    </mc:Choice>
  </mc:AlternateContent>
  <bookViews>
    <workbookView xWindow="5100" yWindow="0" windowWidth="2370" windowHeight="0"/>
  </bookViews>
  <sheets>
    <sheet name="Rezeptur" sheetId="1" r:id="rId1"/>
  </sheets>
  <definedNames>
    <definedName name="_xlnm.Print_Area" localSheetId="0">Rezeptur!$G$8:$M$42</definedName>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J41" i="1" l="1"/>
  <c r="H40" i="1"/>
  <c r="Y38" i="1"/>
  <c r="X38" i="1"/>
  <c r="V38" i="1" s="1"/>
  <c r="T38" i="1" s="1"/>
  <c r="R38" i="1" s="1"/>
  <c r="W38" i="1"/>
  <c r="U38" i="1" s="1"/>
  <c r="S38" i="1" s="1"/>
  <c r="Q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S40" i="1"/>
  <c r="D40" i="1" s="1"/>
  <c r="J40" i="1" s="1"/>
  <c r="J18" i="1" l="1"/>
  <c r="J14" i="1"/>
  <c r="J15" i="1"/>
  <c r="J16" i="1"/>
  <c r="J17" i="1"/>
  <c r="J37" i="1"/>
  <c r="J29" i="1"/>
  <c r="J28" i="1"/>
  <c r="J31" i="1"/>
  <c r="J24" i="1"/>
  <c r="J36" i="1"/>
  <c r="J21" i="1"/>
  <c r="J19" i="1"/>
  <c r="J22" i="1"/>
  <c r="J30" i="1"/>
  <c r="J27" i="1"/>
  <c r="J25" i="1"/>
  <c r="J35" i="1"/>
  <c r="J26" i="1"/>
  <c r="J32" i="1"/>
  <c r="J33" i="1"/>
  <c r="J34" i="1"/>
  <c r="J20" i="1"/>
  <c r="J23" i="1"/>
</calcChain>
</file>

<file path=xl/sharedStrings.xml><?xml version="1.0" encoding="utf-8"?>
<sst xmlns="http://schemas.openxmlformats.org/spreadsheetml/2006/main" count="43" uniqueCount="28">
  <si>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</si>
  <si>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</si>
  <si>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</si>
  <si>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</si>
  <si>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</si>
  <si>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</si>
  <si>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</si>
  <si>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</si>
  <si>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</si>
  <si>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Kartoffel-Kürbiskern-Brötchen</t>
  </si>
  <si>
    <t>o</t>
  </si>
  <si>
    <t>u</t>
  </si>
  <si>
    <t>Wasser lauwarm ca. 25°</t>
  </si>
  <si>
    <t>kg</t>
  </si>
  <si>
    <t>Hefe</t>
  </si>
  <si>
    <t>Weizenmehl Type 550</t>
  </si>
  <si>
    <t>Roggenmehl Type 997 oder 1150</t>
  </si>
  <si>
    <t>Pellkartoffelmehl</t>
  </si>
  <si>
    <t>FS-Fasern</t>
  </si>
  <si>
    <t>Universal-Back oder Dinkelkraft</t>
  </si>
  <si>
    <t>Salz</t>
  </si>
  <si>
    <t>steirische Kürbiskerne, grob gehackt</t>
  </si>
  <si>
    <t>Wasser</t>
  </si>
  <si>
    <t>Weizenmehl Type 550 oder 812</t>
  </si>
  <si>
    <t>Vorteig TA200</t>
  </si>
  <si>
    <r>
      <rPr>
        <b/>
        <sz val="12"/>
        <color theme="1"/>
        <rFont val="Lato"/>
      </rPr>
      <t>V</t>
    </r>
    <r>
      <rPr>
        <b/>
        <sz val="11"/>
        <color theme="1"/>
        <rFont val="Lato"/>
      </rPr>
      <t>orteig:</t>
    </r>
    <r>
      <rPr>
        <sz val="11"/>
        <color theme="1"/>
        <rFont val="Lato"/>
      </rPr>
      <t xml:space="preserve">  Zutaten kurz verkneten, ca. 2 Std. bei Raumtemperatur (20-22°C) anspringen lassen, dann 8 -46 Std. kühl stellen (ca. 7°C).
</t>
    </r>
    <r>
      <rPr>
        <b/>
        <sz val="12"/>
        <color theme="1"/>
        <rFont val="Lato"/>
        <family val="2"/>
      </rPr>
      <t>Teigherstellung:</t>
    </r>
    <r>
      <rPr>
        <sz val="12"/>
        <color theme="1"/>
        <rFont val="Lato"/>
      </rPr>
      <t xml:space="preserve"> Mehl und Pellkartoffelmehl vermischen, restliche Zutaten zugeben und verk</t>
    </r>
    <r>
      <rPr>
        <sz val="11"/>
        <color theme="1"/>
        <rFont val="Lato"/>
      </rPr>
      <t xml:space="preserve">neten. Öl u. Kürbiskerne erst nach ca. 5 Min. Knetzeit zugeben. Der Teig ist eher weich, sollte nicht zu fest sein.
</t>
    </r>
    <r>
      <rPr>
        <b/>
        <sz val="11"/>
        <color theme="1"/>
        <rFont val="Lato"/>
      </rPr>
      <t xml:space="preserve">Knetzeit: </t>
    </r>
    <r>
      <rPr>
        <sz val="11"/>
        <color theme="1"/>
        <rFont val="Lato"/>
      </rPr>
      <t xml:space="preserve">ca. 10 Min.
</t>
    </r>
    <r>
      <rPr>
        <b/>
        <sz val="11"/>
        <color theme="1"/>
        <rFont val="Lato"/>
      </rPr>
      <t>Teigtemperatur</t>
    </r>
    <r>
      <rPr>
        <sz val="11"/>
        <color theme="1"/>
        <rFont val="Lato"/>
      </rPr>
      <t xml:space="preserve">: 24-26°C  - am Ende des Knetvorgangs sollte sich der Teig vom Schüsselrand und -boden lösen.
</t>
    </r>
    <r>
      <rPr>
        <b/>
        <sz val="11"/>
        <color theme="1"/>
        <rFont val="Lato"/>
      </rPr>
      <t>Teigruhe:</t>
    </r>
    <r>
      <rPr>
        <sz val="11"/>
        <color theme="1"/>
        <rFont val="Lato"/>
      </rPr>
      <t xml:space="preserve"> ca. 30 Min. - abdecken damit der Teig nicht austrocknet
</t>
    </r>
    <r>
      <rPr>
        <b/>
        <sz val="11"/>
        <color theme="1"/>
        <rFont val="Lato"/>
      </rPr>
      <t>Aufarbeiten:</t>
    </r>
    <r>
      <rPr>
        <sz val="11"/>
        <color theme="1"/>
        <rFont val="Lato"/>
      </rPr>
      <t xml:space="preserve"> Nach der Teigruhe den Teig 1-2x aufziehen/falten, ca. 5 Min. entspannen lassen, anschließend ca. 90-100 g schwere Teigstücke abstechen, rundwirken, nochmals 5 Min. entspannen lassen und ausformen nach Wunsch.
Mit der Oberseite nach unten auf ein leicht bemehltes Tuch legen und gehen lassen. 
</t>
    </r>
    <r>
      <rPr>
        <b/>
        <sz val="11"/>
        <color theme="1"/>
        <rFont val="Lato"/>
      </rPr>
      <t>Stückgare:</t>
    </r>
    <r>
      <rPr>
        <sz val="11"/>
        <color theme="1"/>
        <rFont val="Lato"/>
      </rPr>
      <t xml:space="preserve"> ca. 40-60 Min. - abgedeckt gehen lassen bis zur knapp vollen Gare, dann Teiglinge  umdrehen, je nach Formgebung ggf. einschneiden, Einschnitte kurz öffnen lassen. 
</t>
    </r>
    <r>
      <rPr>
        <b/>
        <sz val="11"/>
        <color theme="1"/>
        <rFont val="Lato"/>
      </rPr>
      <t>Backen:</t>
    </r>
    <r>
      <rPr>
        <sz val="11"/>
        <color theme="1"/>
        <rFont val="Lato"/>
      </rPr>
      <t xml:space="preserve"> Backofen mit Backblech vorheizen auf ca. 230-240°C, Teiglinge</t>
    </r>
    <r>
      <rPr>
        <b/>
        <sz val="11"/>
        <color theme="1"/>
        <rFont val="Lato"/>
      </rPr>
      <t xml:space="preserve"> </t>
    </r>
    <r>
      <rPr>
        <sz val="11"/>
        <color theme="1"/>
        <rFont val="Lato"/>
      </rPr>
      <t xml:space="preserve">auf heißes Backblech legen, mit Wasser besprühen und mit Schwaden anbacken.
Nach ca. 15 Min. Schwaden ablassen (Ofentüre kurz öffnen).
Für eine bessere Krustenbildung evtl. die letzten 5 Min. mit Umluft und leicht geöffneter Ofentür ausbacken. 
</t>
    </r>
    <r>
      <rPr>
        <b/>
        <sz val="11"/>
        <color theme="1"/>
        <rFont val="Lato"/>
      </rPr>
      <t>Backzeit gesamt</t>
    </r>
    <r>
      <rPr>
        <sz val="11"/>
        <color theme="1"/>
        <rFont val="Lato"/>
      </rPr>
      <t xml:space="preserve">: ca. 20 Min
</t>
    </r>
  </si>
  <si>
    <t>Grundrezeptur ergibt ca. 20-23 Brötchen</t>
  </si>
  <si>
    <t>Rapsöl oder Sonnenblumenöl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</si>
</sst>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8"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color theme="1"/>
      <name val="Lato"/>
      <family val="2"/>
    </font>
    <font>
      <sz val="12"/>
      <color theme="1"/>
      <name val="Lato"/>
    </font>
    <font>
      <b/>
      <sz val="12"/>
      <color theme="1"/>
      <name val="Lato"/>
    </font>
    <font>
      <b/>
      <sz val="11"/>
      <color theme="1"/>
      <name val="Lato"/>
    </font>
    <font>
      <sz val="11"/>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4"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9</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26</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t="s">
        <v>10</v>
      </c>
      <c r="C14" s="22"/>
      <c r="D14" s="13">
        <f>SUM(D15:D17)</f>
        <v>0.60099999999999998</v>
      </c>
      <c r="E14" s="19"/>
      <c r="F14" s="14"/>
      <c r="G14" s="15"/>
      <c r="H14" s="16" t="s">
        <v>24</v>
      </c>
      <c r="I14" s="17" t="s">
        <v>13</v>
      </c>
      <c r="J14" s="18">
        <f t="shared" ref="J14:J37" si="0">IF(AND($I$5&gt;0,$R$40&gt;0),"-----",IF(D14&lt;&gt;"",D14*$J$41,""))</f>
        <v>0.60099999999999998</v>
      </c>
      <c r="K14" s="15"/>
      <c r="L14" s="46" t="s">
        <v>25</v>
      </c>
      <c r="M14" s="19"/>
      <c r="N14" s="4"/>
      <c r="R14" s="5" t="str">
        <f>IF(I14="","",I14)</f>
        <v>kg</v>
      </c>
      <c r="S14" s="5">
        <f t="shared" ref="S14:S37" si="1">IF(AND(B14&lt;&gt;"o",B14&lt;&gt;"o2",B14&lt;&gt;"o3"),D14,0)</f>
        <v>0</v>
      </c>
      <c r="X14" s="15"/>
      <c r="Y14" s="15"/>
    </row>
    <row r="15" spans="1:25" ht="19.5" customHeight="1" x14ac:dyDescent="0.25">
      <c r="A15" s="19"/>
      <c r="B15" s="12" t="s">
        <v>11</v>
      </c>
      <c r="C15" s="22"/>
      <c r="D15" s="13">
        <v>0.3</v>
      </c>
      <c r="E15" s="19"/>
      <c r="F15" s="14"/>
      <c r="G15" s="15"/>
      <c r="H15" s="16" t="s">
        <v>23</v>
      </c>
      <c r="I15" s="17" t="s">
        <v>13</v>
      </c>
      <c r="J15" s="18">
        <f t="shared" si="0"/>
        <v>0.3</v>
      </c>
      <c r="K15" s="15"/>
      <c r="L15" s="47"/>
      <c r="M15" s="19"/>
      <c r="N15" s="4"/>
      <c r="R15" s="5" t="str">
        <f t="shared" ref="R15:R37" si="2">IF(I15="","",I15)</f>
        <v>kg</v>
      </c>
      <c r="S15" s="5">
        <f t="shared" si="1"/>
        <v>0.3</v>
      </c>
      <c r="X15" s="15"/>
      <c r="Y15" s="15"/>
    </row>
    <row r="16" spans="1:25" ht="19.5" customHeight="1" x14ac:dyDescent="0.25">
      <c r="A16" s="19"/>
      <c r="B16" s="12" t="s">
        <v>11</v>
      </c>
      <c r="C16" s="22"/>
      <c r="D16" s="13">
        <v>0.3</v>
      </c>
      <c r="E16" s="19"/>
      <c r="F16" s="14"/>
      <c r="G16" s="15"/>
      <c r="H16" s="16" t="s">
        <v>12</v>
      </c>
      <c r="I16" s="17" t="s">
        <v>13</v>
      </c>
      <c r="J16" s="18">
        <f t="shared" si="0"/>
        <v>0.3</v>
      </c>
      <c r="K16" s="15"/>
      <c r="L16" s="47"/>
      <c r="M16" s="19"/>
      <c r="N16" s="4"/>
      <c r="R16" s="5" t="str">
        <f t="shared" si="2"/>
        <v>kg</v>
      </c>
      <c r="S16" s="5">
        <f t="shared" si="1"/>
        <v>0.3</v>
      </c>
      <c r="X16" s="15"/>
      <c r="Y16" s="15"/>
    </row>
    <row r="17" spans="1:25" ht="19.5" customHeight="1" x14ac:dyDescent="0.25">
      <c r="A17" s="19"/>
      <c r="B17" s="12" t="s">
        <v>11</v>
      </c>
      <c r="C17" s="22"/>
      <c r="D17" s="13">
        <v>1E-3</v>
      </c>
      <c r="E17" s="19"/>
      <c r="F17" s="14"/>
      <c r="G17" s="15"/>
      <c r="H17" s="16" t="s">
        <v>14</v>
      </c>
      <c r="I17" s="17" t="s">
        <v>13</v>
      </c>
      <c r="J17" s="18">
        <f t="shared" si="0"/>
        <v>1E-3</v>
      </c>
      <c r="K17" s="15"/>
      <c r="L17" s="47"/>
      <c r="M17" s="19"/>
      <c r="N17" s="4"/>
      <c r="R17" s="5" t="str">
        <f t="shared" si="2"/>
        <v>kg</v>
      </c>
      <c r="S17" s="5">
        <f t="shared" si="1"/>
        <v>1E-3</v>
      </c>
      <c r="X17" s="43"/>
      <c r="Y17" s="15"/>
    </row>
    <row r="18" spans="1:25" ht="19.5" customHeight="1" x14ac:dyDescent="0.25">
      <c r="A18" s="19"/>
      <c r="B18" s="12"/>
      <c r="C18" s="22"/>
      <c r="D18" s="13">
        <v>0.65</v>
      </c>
      <c r="E18" s="19"/>
      <c r="F18" s="14"/>
      <c r="G18" s="15"/>
      <c r="H18" s="16" t="s">
        <v>15</v>
      </c>
      <c r="I18" s="17" t="s">
        <v>13</v>
      </c>
      <c r="J18" s="18">
        <f t="shared" si="0"/>
        <v>0.65</v>
      </c>
      <c r="K18" s="15"/>
      <c r="L18" s="47"/>
      <c r="M18" s="19"/>
      <c r="N18" s="4"/>
      <c r="R18" s="5" t="str">
        <f t="shared" si="2"/>
        <v>kg</v>
      </c>
      <c r="S18" s="5">
        <f t="shared" si="1"/>
        <v>0.65</v>
      </c>
      <c r="X18" s="15"/>
      <c r="Y18" s="15"/>
    </row>
    <row r="19" spans="1:25" ht="19.5" customHeight="1" x14ac:dyDescent="0.25">
      <c r="A19" s="19"/>
      <c r="B19" s="12"/>
      <c r="C19" s="22"/>
      <c r="D19" s="13">
        <v>0.05</v>
      </c>
      <c r="E19" s="19"/>
      <c r="F19" s="14"/>
      <c r="G19" s="15"/>
      <c r="H19" s="16" t="s">
        <v>16</v>
      </c>
      <c r="I19" s="17" t="s">
        <v>13</v>
      </c>
      <c r="J19" s="18">
        <f t="shared" si="0"/>
        <v>0.05</v>
      </c>
      <c r="K19" s="15"/>
      <c r="L19" s="47"/>
      <c r="M19" s="19"/>
      <c r="N19" s="4"/>
      <c r="R19" s="5" t="str">
        <f t="shared" si="2"/>
        <v>kg</v>
      </c>
      <c r="S19" s="5">
        <f t="shared" si="1"/>
        <v>0.05</v>
      </c>
      <c r="X19" s="15"/>
      <c r="Y19" s="15"/>
    </row>
    <row r="20" spans="1:25" ht="19.5" customHeight="1" x14ac:dyDescent="0.25">
      <c r="A20" s="19"/>
      <c r="B20" s="12"/>
      <c r="C20" s="22"/>
      <c r="D20" s="13">
        <v>0.08</v>
      </c>
      <c r="E20" s="19"/>
      <c r="F20" s="14"/>
      <c r="G20" s="15"/>
      <c r="H20" s="16" t="s">
        <v>17</v>
      </c>
      <c r="I20" s="17" t="s">
        <v>13</v>
      </c>
      <c r="J20" s="18">
        <f t="shared" si="0"/>
        <v>0.08</v>
      </c>
      <c r="K20" s="15"/>
      <c r="L20" s="47"/>
      <c r="M20" s="19"/>
      <c r="N20" s="4"/>
      <c r="R20" s="5" t="str">
        <f t="shared" si="2"/>
        <v>kg</v>
      </c>
      <c r="S20" s="5">
        <f t="shared" si="1"/>
        <v>0.08</v>
      </c>
      <c r="X20" s="15"/>
      <c r="Y20" s="15"/>
    </row>
    <row r="21" spans="1:25" ht="19.5" customHeight="1" x14ac:dyDescent="0.25">
      <c r="A21" s="19"/>
      <c r="B21" s="12"/>
      <c r="C21" s="22"/>
      <c r="D21" s="13">
        <v>0.02</v>
      </c>
      <c r="E21" s="19"/>
      <c r="F21" s="14"/>
      <c r="G21" s="15"/>
      <c r="H21" s="16" t="s">
        <v>18</v>
      </c>
      <c r="I21" s="17" t="s">
        <v>13</v>
      </c>
      <c r="J21" s="18">
        <f t="shared" si="0"/>
        <v>0.02</v>
      </c>
      <c r="K21" s="15"/>
      <c r="L21" s="47"/>
      <c r="M21" s="19"/>
      <c r="N21" s="4"/>
      <c r="R21" s="5" t="str">
        <f t="shared" si="2"/>
        <v>kg</v>
      </c>
      <c r="S21" s="5">
        <f t="shared" si="1"/>
        <v>0.02</v>
      </c>
      <c r="X21" s="15"/>
      <c r="Y21" s="15"/>
    </row>
    <row r="22" spans="1:25" ht="19.5" customHeight="1" x14ac:dyDescent="0.25">
      <c r="A22" s="19"/>
      <c r="B22" s="12"/>
      <c r="C22" s="22"/>
      <c r="D22" s="13">
        <v>0.01</v>
      </c>
      <c r="E22" s="19"/>
      <c r="F22" s="14"/>
      <c r="G22" s="15"/>
      <c r="H22" s="16" t="s">
        <v>19</v>
      </c>
      <c r="I22" s="17" t="s">
        <v>13</v>
      </c>
      <c r="J22" s="18">
        <f t="shared" si="0"/>
        <v>0.01</v>
      </c>
      <c r="K22" s="15"/>
      <c r="L22" s="47"/>
      <c r="M22" s="19"/>
      <c r="N22" s="4"/>
      <c r="R22" s="5" t="str">
        <f t="shared" si="2"/>
        <v>kg</v>
      </c>
      <c r="S22" s="5">
        <f t="shared" si="1"/>
        <v>0.01</v>
      </c>
      <c r="X22" s="15"/>
      <c r="Y22" s="15"/>
    </row>
    <row r="23" spans="1:25" ht="19.5" customHeight="1" x14ac:dyDescent="0.25">
      <c r="A23" s="19"/>
      <c r="B23" s="12"/>
      <c r="C23" s="22"/>
      <c r="D23" s="13">
        <v>2.7E-2</v>
      </c>
      <c r="E23" s="19"/>
      <c r="F23" s="14"/>
      <c r="G23" s="15"/>
      <c r="H23" s="16" t="s">
        <v>20</v>
      </c>
      <c r="I23" s="17" t="s">
        <v>13</v>
      </c>
      <c r="J23" s="18">
        <f t="shared" si="0"/>
        <v>2.7E-2</v>
      </c>
      <c r="K23" s="15"/>
      <c r="L23" s="47"/>
      <c r="M23" s="19"/>
      <c r="N23" s="4"/>
      <c r="R23" s="5" t="str">
        <f t="shared" si="2"/>
        <v>kg</v>
      </c>
      <c r="S23" s="5">
        <f t="shared" si="1"/>
        <v>2.7E-2</v>
      </c>
      <c r="X23" s="15"/>
      <c r="Y23" s="15"/>
    </row>
    <row r="24" spans="1:25" ht="19.5" customHeight="1" x14ac:dyDescent="0.25">
      <c r="A24" s="19"/>
      <c r="B24" s="12"/>
      <c r="C24" s="22"/>
      <c r="D24" s="13">
        <v>5.0000000000000001E-3</v>
      </c>
      <c r="E24" s="19"/>
      <c r="F24" s="14"/>
      <c r="G24" s="15"/>
      <c r="H24" s="16" t="s">
        <v>14</v>
      </c>
      <c r="I24" s="17" t="s">
        <v>13</v>
      </c>
      <c r="J24" s="18">
        <f t="shared" si="0"/>
        <v>5.0000000000000001E-3</v>
      </c>
      <c r="K24" s="15"/>
      <c r="L24" s="47"/>
      <c r="M24" s="19"/>
      <c r="N24" s="4"/>
      <c r="R24" s="5" t="str">
        <f t="shared" si="2"/>
        <v>kg</v>
      </c>
      <c r="S24" s="5">
        <f t="shared" si="1"/>
        <v>5.0000000000000001E-3</v>
      </c>
      <c r="X24" s="15"/>
      <c r="Y24" s="15"/>
    </row>
    <row r="25" spans="1:25" ht="19.5" customHeight="1" x14ac:dyDescent="0.25">
      <c r="A25" s="19"/>
      <c r="B25" s="12"/>
      <c r="C25" s="22"/>
      <c r="D25" s="13">
        <v>0.02</v>
      </c>
      <c r="E25" s="19"/>
      <c r="F25" s="14"/>
      <c r="G25" s="15"/>
      <c r="H25" s="16" t="s">
        <v>27</v>
      </c>
      <c r="I25" s="17" t="s">
        <v>13</v>
      </c>
      <c r="J25" s="18">
        <f t="shared" si="0"/>
        <v>0.02</v>
      </c>
      <c r="K25" s="15"/>
      <c r="L25" s="47"/>
      <c r="M25" s="19"/>
      <c r="N25" s="4"/>
      <c r="R25" s="5" t="str">
        <f t="shared" si="2"/>
        <v>kg</v>
      </c>
      <c r="S25" s="5">
        <f t="shared" si="1"/>
        <v>0.02</v>
      </c>
      <c r="X25" s="15"/>
      <c r="Y25" s="15"/>
    </row>
    <row r="26" spans="1:25" ht="19.5" customHeight="1" x14ac:dyDescent="0.25">
      <c r="A26" s="19"/>
      <c r="B26" s="12"/>
      <c r="C26" s="22"/>
      <c r="D26" s="13">
        <v>0.1</v>
      </c>
      <c r="E26" s="19"/>
      <c r="F26" s="14"/>
      <c r="G26" s="15"/>
      <c r="H26" s="16" t="s">
        <v>21</v>
      </c>
      <c r="I26" s="17" t="s">
        <v>13</v>
      </c>
      <c r="J26" s="18">
        <f t="shared" si="0"/>
        <v>0.1</v>
      </c>
      <c r="K26" s="15"/>
      <c r="L26" s="47"/>
      <c r="M26" s="19"/>
      <c r="N26" s="4"/>
      <c r="R26" s="5" t="str">
        <f t="shared" si="2"/>
        <v>kg</v>
      </c>
      <c r="S26" s="5">
        <f t="shared" si="1"/>
        <v>0.1</v>
      </c>
      <c r="X26" s="15"/>
      <c r="Y26" s="15"/>
    </row>
    <row r="27" spans="1:25" ht="19.5" customHeight="1" x14ac:dyDescent="0.25">
      <c r="A27" s="19"/>
      <c r="B27" s="12"/>
      <c r="C27" s="22"/>
      <c r="D27" s="13">
        <v>0.54</v>
      </c>
      <c r="E27" s="19"/>
      <c r="F27" s="14"/>
      <c r="G27" s="15"/>
      <c r="H27" s="16" t="s">
        <v>22</v>
      </c>
      <c r="I27" s="17"/>
      <c r="J27" s="18">
        <f t="shared" si="0"/>
        <v>0.54</v>
      </c>
      <c r="K27" s="15"/>
      <c r="L27" s="47"/>
      <c r="M27" s="19"/>
      <c r="N27" s="4"/>
      <c r="R27" s="5" t="str">
        <f t="shared" si="2"/>
        <v/>
      </c>
      <c r="S27" s="5">
        <f t="shared" si="1"/>
        <v>0.54</v>
      </c>
      <c r="X27" s="15"/>
      <c r="Y27" s="15"/>
    </row>
    <row r="28" spans="1:25" ht="19.5" customHeight="1" x14ac:dyDescent="0.25">
      <c r="A28" s="19"/>
      <c r="B28" s="12"/>
      <c r="C28" s="22"/>
      <c r="D28" s="13"/>
      <c r="E28" s="19"/>
      <c r="F28" s="14"/>
      <c r="G28" s="15"/>
      <c r="H28" s="16"/>
      <c r="I28" s="17"/>
      <c r="J28" s="18" t="str">
        <f t="shared" si="0"/>
        <v/>
      </c>
      <c r="K28" s="15"/>
      <c r="L28" s="47"/>
      <c r="M28" s="19"/>
      <c r="N28" s="4"/>
      <c r="R28" s="5" t="str">
        <f t="shared" si="2"/>
        <v/>
      </c>
      <c r="S28" s="5">
        <f t="shared" si="1"/>
        <v>0</v>
      </c>
      <c r="X28" s="15"/>
      <c r="Y28" s="15"/>
    </row>
    <row r="29" spans="1:25" ht="19.5" customHeight="1" x14ac:dyDescent="0.25">
      <c r="A29" s="19"/>
      <c r="B29" s="12"/>
      <c r="C29" s="22"/>
      <c r="D29" s="13"/>
      <c r="E29" s="19"/>
      <c r="F29" s="14"/>
      <c r="G29" s="15"/>
      <c r="H29" s="16"/>
      <c r="I29" s="17"/>
      <c r="J29" s="18" t="str">
        <f t="shared" si="0"/>
        <v/>
      </c>
      <c r="K29" s="15"/>
      <c r="L29" s="47"/>
      <c r="M29" s="19"/>
      <c r="N29" s="4"/>
      <c r="R29" s="5" t="str">
        <f t="shared" si="2"/>
        <v/>
      </c>
      <c r="S29" s="5">
        <f t="shared" si="1"/>
        <v>0</v>
      </c>
      <c r="X29" s="15"/>
      <c r="Y29" s="15"/>
    </row>
    <row r="30" spans="1:25" ht="19.5" customHeight="1" x14ac:dyDescent="0.25">
      <c r="A30" s="19"/>
      <c r="B30" s="20"/>
      <c r="C30" s="22"/>
      <c r="D30" s="13"/>
      <c r="E30" s="19"/>
      <c r="F30" s="14"/>
      <c r="G30" s="15"/>
      <c r="H30" s="16"/>
      <c r="I30" s="17"/>
      <c r="J30" s="18" t="str">
        <f t="shared" si="0"/>
        <v/>
      </c>
      <c r="K30" s="15"/>
      <c r="L30" s="47"/>
      <c r="M30" s="19"/>
      <c r="N30" s="4"/>
      <c r="R30" s="5" t="str">
        <f t="shared" si="2"/>
        <v/>
      </c>
      <c r="S30" s="5">
        <f t="shared" si="1"/>
        <v>0</v>
      </c>
      <c r="X30" s="15"/>
      <c r="Y30" s="15"/>
    </row>
    <row r="31" spans="1:25" ht="19.5" customHeight="1" x14ac:dyDescent="0.25">
      <c r="A31" s="19"/>
      <c r="B31" s="20"/>
      <c r="C31" s="22"/>
      <c r="D31" s="13"/>
      <c r="E31" s="19"/>
      <c r="F31" s="14"/>
      <c r="G31" s="15"/>
      <c r="H31" s="16"/>
      <c r="I31" s="17"/>
      <c r="J31" s="18" t="str">
        <f t="shared" si="0"/>
        <v/>
      </c>
      <c r="K31" s="15"/>
      <c r="L31" s="47"/>
      <c r="M31" s="19"/>
      <c r="N31" s="4"/>
      <c r="R31" s="5" t="str">
        <f t="shared" si="2"/>
        <v/>
      </c>
      <c r="S31" s="5">
        <f t="shared" si="1"/>
        <v>0</v>
      </c>
      <c r="X31" s="15"/>
      <c r="Y31" s="15"/>
    </row>
    <row r="32" spans="1:25" ht="19.5" customHeight="1" x14ac:dyDescent="0.25">
      <c r="A32" s="19"/>
      <c r="B32" s="20"/>
      <c r="C32" s="22"/>
      <c r="D32" s="13"/>
      <c r="E32" s="19"/>
      <c r="F32" s="14"/>
      <c r="G32" s="15"/>
      <c r="H32" s="16"/>
      <c r="I32" s="17"/>
      <c r="J32" s="18" t="str">
        <f t="shared" si="0"/>
        <v/>
      </c>
      <c r="K32" s="15"/>
      <c r="L32" s="47"/>
      <c r="M32" s="19"/>
      <c r="N32" s="4"/>
      <c r="R32" s="5" t="str">
        <f t="shared" si="2"/>
        <v/>
      </c>
      <c r="S32" s="5">
        <f t="shared" si="1"/>
        <v>0</v>
      </c>
      <c r="X32" s="15"/>
      <c r="Y32" s="15"/>
    </row>
    <row r="33" spans="1:25" ht="19.5" customHeight="1" x14ac:dyDescent="0.25">
      <c r="A33" s="19"/>
      <c r="B33" s="20"/>
      <c r="C33" s="22"/>
      <c r="D33" s="13"/>
      <c r="E33" s="19"/>
      <c r="F33" s="14"/>
      <c r="G33" s="15"/>
      <c r="H33" s="16"/>
      <c r="I33" s="17"/>
      <c r="J33" s="18" t="str">
        <f t="shared" si="0"/>
        <v/>
      </c>
      <c r="K33" s="15"/>
      <c r="L33" s="47"/>
      <c r="M33" s="19"/>
      <c r="N33" s="4"/>
      <c r="R33" s="5" t="str">
        <f t="shared" si="2"/>
        <v/>
      </c>
      <c r="S33" s="5">
        <f t="shared" si="1"/>
        <v>0</v>
      </c>
      <c r="X33" s="15"/>
      <c r="Y33" s="15"/>
    </row>
    <row r="34" spans="1:25" ht="19.5" customHeight="1" x14ac:dyDescent="0.25">
      <c r="A34" s="19"/>
      <c r="B34" s="20"/>
      <c r="C34" s="22"/>
      <c r="D34" s="13"/>
      <c r="E34" s="19"/>
      <c r="F34" s="14"/>
      <c r="G34" s="15"/>
      <c r="H34" s="16"/>
      <c r="I34" s="17"/>
      <c r="J34" s="18" t="str">
        <f t="shared" si="0"/>
        <v/>
      </c>
      <c r="K34" s="15"/>
      <c r="L34" s="47"/>
      <c r="M34" s="19"/>
      <c r="N34" s="4"/>
      <c r="R34" s="5" t="str">
        <f t="shared" si="2"/>
        <v/>
      </c>
      <c r="S34" s="5">
        <f t="shared" si="1"/>
        <v>0</v>
      </c>
      <c r="X34" s="15"/>
      <c r="Y34" s="15"/>
    </row>
    <row r="35" spans="1:25" ht="19.5" customHeight="1" x14ac:dyDescent="0.25">
      <c r="A35" s="19"/>
      <c r="B35" s="20"/>
      <c r="C35" s="22"/>
      <c r="D35" s="13"/>
      <c r="E35" s="19"/>
      <c r="F35" s="14"/>
      <c r="G35" s="15"/>
      <c r="H35" s="16"/>
      <c r="I35" s="17"/>
      <c r="J35" s="18" t="str">
        <f t="shared" si="0"/>
        <v/>
      </c>
      <c r="K35" s="15"/>
      <c r="L35" s="47"/>
      <c r="M35" s="19"/>
      <c r="N35" s="4"/>
      <c r="R35" s="5" t="str">
        <f t="shared" si="2"/>
        <v/>
      </c>
      <c r="S35" s="5">
        <f t="shared" si="1"/>
        <v>0</v>
      </c>
      <c r="X35" s="15"/>
      <c r="Y35" s="15"/>
    </row>
    <row r="36" spans="1:25" ht="19.5" customHeight="1" x14ac:dyDescent="0.25">
      <c r="A36" s="19"/>
      <c r="B36" s="20"/>
      <c r="C36" s="22"/>
      <c r="D36" s="13"/>
      <c r="E36" s="19"/>
      <c r="F36" s="14"/>
      <c r="G36" s="15"/>
      <c r="H36" s="16"/>
      <c r="I36" s="17"/>
      <c r="J36" s="18" t="str">
        <f t="shared" si="0"/>
        <v/>
      </c>
      <c r="K36" s="15"/>
      <c r="L36" s="47"/>
      <c r="M36" s="19"/>
      <c r="N36" s="4"/>
      <c r="R36" s="5" t="str">
        <f t="shared" si="2"/>
        <v/>
      </c>
      <c r="S36" s="5">
        <f t="shared" si="1"/>
        <v>0</v>
      </c>
      <c r="X36" s="15"/>
      <c r="Y36" s="15"/>
    </row>
    <row r="37" spans="1:25" ht="19.5" customHeight="1" x14ac:dyDescent="0.25">
      <c r="A37" s="19"/>
      <c r="B37" s="20"/>
      <c r="C37" s="22"/>
      <c r="D37" s="13"/>
      <c r="E37" s="19"/>
      <c r="F37" s="14"/>
      <c r="G37" s="15"/>
      <c r="H37" s="16"/>
      <c r="I37" s="17"/>
      <c r="J37" s="18" t="str">
        <f t="shared" si="0"/>
        <v/>
      </c>
      <c r="K37" s="15"/>
      <c r="L37" s="48"/>
      <c r="M37" s="19"/>
      <c r="N37" s="4"/>
      <c r="R37" s="5" t="str">
        <f t="shared" si="2"/>
        <v/>
      </c>
      <c r="S37" s="5">
        <f t="shared" si="1"/>
        <v>0</v>
      </c>
      <c r="X37" s="15"/>
      <c r="Y37" s="15"/>
    </row>
    <row r="38" spans="1:25" ht="3.75" customHeight="1" x14ac:dyDescent="0.25">
      <c r="A38" s="37"/>
      <c r="B38" s="37"/>
      <c r="C38" s="22"/>
      <c r="D38" s="38"/>
      <c r="E38" s="22"/>
      <c r="F38" s="21"/>
      <c r="G38" s="22"/>
      <c r="H38" s="22"/>
      <c r="I38" s="22"/>
      <c r="J38" s="22"/>
      <c r="K38" s="22"/>
      <c r="L38" s="19"/>
      <c r="M38" s="19"/>
      <c r="N38" s="4"/>
      <c r="Q38" s="5" t="str">
        <f t="shared" ref="Q38:Y38" si="3">IF(S38&lt;&gt;"","X","")</f>
        <v/>
      </c>
      <c r="R38" s="5" t="str">
        <f t="shared" si="3"/>
        <v/>
      </c>
      <c r="S38" s="5" t="str">
        <f t="shared" si="3"/>
        <v/>
      </c>
      <c r="T38" s="5" t="str">
        <f t="shared" si="3"/>
        <v/>
      </c>
      <c r="U38" s="5" t="str">
        <f t="shared" si="3"/>
        <v/>
      </c>
      <c r="V38" s="5" t="str">
        <f t="shared" si="3"/>
        <v/>
      </c>
      <c r="W38" s="5" t="str">
        <f t="shared" si="3"/>
        <v/>
      </c>
      <c r="X38" s="37" t="str">
        <f t="shared" si="3"/>
        <v/>
      </c>
      <c r="Y38" s="37" t="str">
        <f t="shared" si="3"/>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2.1029999999999998</v>
      </c>
      <c r="E40" s="5"/>
      <c r="F40" s="4"/>
      <c r="G40" s="5"/>
      <c r="H40" s="26">
        <f ca="1">NOW()</f>
        <v>42672.855175694443</v>
      </c>
      <c r="I40" s="27"/>
      <c r="J40" s="28">
        <f>IF($I$5&lt;&gt;"",$I$5*I3,I3*D40)</f>
        <v>2.1029999999999998</v>
      </c>
      <c r="K40" s="5"/>
      <c r="L40" s="6"/>
      <c r="M40" s="6"/>
      <c r="N40" s="4"/>
      <c r="R40" s="5">
        <f>COUNTIF(R14:R37,"=St.")</f>
        <v>0</v>
      </c>
      <c r="S40" s="5">
        <f>SUM(S13:S39)</f>
        <v>2.1029999999999998</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1OFRHFb9paHZyxu6347b+3TyajscaE1yC34WpEZ+gUAV3aMjuI4UCWmN43iil/C0jw50bA+E3+l7+kmuxL1YQQ==" saltValue="J3k0/5HuvaGu5rcJu9foEw=="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10" priority="10" stopIfTrue="1">
      <formula>OR($B14="u",$B14="o2")</formula>
    </cfRule>
    <cfRule type="expression" dxfId="9" priority="11" stopIfTrue="1">
      <formula>$B14="u2"</formula>
    </cfRule>
  </conditionalFormatting>
  <conditionalFormatting sqref="H14:H37">
    <cfRule type="expression" dxfId="8" priority="5">
      <formula>EM="X"</formula>
    </cfRule>
    <cfRule type="expression" dxfId="7" priority="6">
      <formula>AND(EM="X",$B14="u2")</formula>
    </cfRule>
    <cfRule type="expression" dxfId="6" priority="7">
      <formula>AND(EM&lt;&gt;"X",$B14="u2")</formula>
    </cfRule>
    <cfRule type="expression" dxfId="5" priority="8">
      <formula>AND(EM="X",OR($B14="u",$B14="o2"))</formula>
    </cfRule>
    <cfRule type="expression" dxfId="4" priority="9">
      <formula>AND(EM&lt;&gt;"X",OR($B14="u",$B14="o2"))</formula>
    </cfRule>
  </conditionalFormatting>
  <conditionalFormatting sqref="D14:D37 B24:B37 I14:I37">
    <cfRule type="expression" dxfId="3" priority="4">
      <formula>EM="X"</formula>
    </cfRule>
  </conditionalFormatting>
  <conditionalFormatting sqref="L14:L37">
    <cfRule type="expression" dxfId="2" priority="3">
      <formula>EM="X"</formula>
    </cfRule>
  </conditionalFormatting>
  <conditionalFormatting sqref="J11:L11 J9:L9">
    <cfRule type="expression" dxfId="1" priority="2">
      <formula>EM="X"</formula>
    </cfRule>
  </conditionalFormatting>
  <conditionalFormatting sqref="B14:B23">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Rezeptur</vt:lpstr>
      <vt:lpstr>Rezeptur!Druckbereich</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2016-08-04T11:11:45Z</cp:lastPrinted>
  <dcterms:created xsi:type="dcterms:W3CDTF">2016-05-29T23:20:14Z</dcterms:created>
  <dcterms:modified xsi:type="dcterms:W3CDTF">2016-10-29T18:31:29Z</dcterms:modified>
</cp:coreProperties>
</file>